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chartsheets/sheet12.xml" ContentType="application/vnd.openxmlformats-officedocument.spreadsheetml.chartsheet+xml"/>
  <Override PartName="/xl/drawings/drawing13.xml" ContentType="application/vnd.openxmlformats-officedocument.drawing+xml"/>
  <Override PartName="/xl/chartsheets/sheet13.xml" ContentType="application/vnd.openxmlformats-officedocument.spreadsheetml.chartsheet+xml"/>
  <Override PartName="/xl/drawings/drawing14.xml" ContentType="application/vnd.openxmlformats-officedocument.drawing+xml"/>
  <Override PartName="/xl/chartsheets/sheet14.xml" ContentType="application/vnd.openxmlformats-officedocument.spreadsheetml.chartsheet+xml"/>
  <Override PartName="/xl/drawings/drawing15.xml" ContentType="application/vnd.openxmlformats-officedocument.drawing+xml"/>
  <Override PartName="/xl/chartsheets/sheet15.xml" ContentType="application/vnd.openxmlformats-officedocument.spreadsheetml.chartsheet+xml"/>
  <Override PartName="/xl/drawings/drawing16.xml" ContentType="application/vnd.openxmlformats-officedocument.drawing+xml"/>
  <Override PartName="/xl/chartsheets/sheet16.xml" ContentType="application/vnd.openxmlformats-officedocument.spreadsheetml.chartsheet+xml"/>
  <Override PartName="/xl/drawings/drawing17.xml" ContentType="application/vnd.openxmlformats-officedocument.drawing+xml"/>
  <Override PartName="/xl/chartsheets/sheet17.xml" ContentType="application/vnd.openxmlformats-officedocument.spreadsheetml.chartsheet+xml"/>
  <Override PartName="/xl/drawings/drawing18.xml" ContentType="application/vnd.openxmlformats-officedocument.drawing+xml"/>
  <Override PartName="/xl/worksheets/sheet2.xml" ContentType="application/vnd.openxmlformats-officedocument.spreadsheetml.worksheet+xml"/>
  <Override PartName="/xl/drawings/drawing19.xml" ContentType="application/vnd.openxmlformats-officedocument.drawing+xml"/>
  <Override PartName="/xl/worksheets/sheet3.xml" ContentType="application/vnd.openxmlformats-officedocument.spreadsheetml.worksheet+xml"/>
  <Override PartName="/xl/drawings/drawing20.xml" ContentType="application/vnd.openxmlformats-officedocument.drawing+xml"/>
  <Override PartName="/xl/chartsheets/sheet18.xml" ContentType="application/vnd.openxmlformats-officedocument.spreadsheetml.chartsheet+xml"/>
  <Override PartName="/xl/drawings/drawing21.xml" ContentType="application/vnd.openxmlformats-officedocument.drawing+xml"/>
  <Override PartName="/xl/chartsheets/sheet19.xml" ContentType="application/vnd.openxmlformats-officedocument.spreadsheetml.chartsheet+xml"/>
  <Override PartName="/xl/drawings/drawing22.xml" ContentType="application/vnd.openxmlformats-officedocument.drawing+xml"/>
  <Override PartName="/xl/chartsheets/sheet20.xml" ContentType="application/vnd.openxmlformats-officedocument.spreadsheetml.chartsheet+xml"/>
  <Override PartName="/xl/drawings/drawing23.xml" ContentType="application/vnd.openxmlformats-officedocument.drawing+xml"/>
  <Override PartName="/xl/chartsheets/sheet21.xml" ContentType="application/vnd.openxmlformats-officedocument.spreadsheetml.chartsheet+xml"/>
  <Override PartName="/xl/drawings/drawing24.xml" ContentType="application/vnd.openxmlformats-officedocument.drawing+xml"/>
  <Override PartName="/xl/chartsheets/sheet22.xml" ContentType="application/vnd.openxmlformats-officedocument.spreadsheetml.chartsheet+xml"/>
  <Override PartName="/xl/drawings/drawing25.xml" ContentType="application/vnd.openxmlformats-officedocument.drawing+xml"/>
  <Override PartName="/xl/worksheets/sheet4.xml" ContentType="application/vnd.openxmlformats-officedocument.spreadsheetml.worksheet+xml"/>
  <Override PartName="/xl/drawings/drawing26.xml" ContentType="application/vnd.openxmlformats-officedocument.drawing+xml"/>
  <Override PartName="/xl/worksheets/sheet5.xml" ContentType="application/vnd.openxmlformats-officedocument.spreadsheetml.worksheet+xml"/>
  <Override PartName="/xl/drawings/drawing27.xml" ContentType="application/vnd.openxmlformats-officedocument.drawing+xml"/>
  <Override PartName="/xl/worksheets/sheet6.xml" ContentType="application/vnd.openxmlformats-officedocument.spreadsheetml.worksheet+xml"/>
  <Override PartName="/xl/drawings/drawing28.xml" ContentType="application/vnd.openxmlformats-officedocument.drawing+xml"/>
  <Override PartName="/xl/worksheets/sheet7.xml" ContentType="application/vnd.openxmlformats-officedocument.spreadsheetml.worksheet+xml"/>
  <Override PartName="/xl/drawings/drawing29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70" windowHeight="4650" tabRatio="923" firstSheet="7" activeTab="8"/>
  </bookViews>
  <sheets>
    <sheet name="Irati2015" sheetId="1" r:id="rId1"/>
    <sheet name="SantaCruz2015" sheetId="2" r:id="rId2"/>
    <sheet name="Pitanga2015" sheetId="3" r:id="rId3"/>
    <sheet name="Prudentopolis2015" sheetId="4" r:id="rId4"/>
    <sheet name="Cedeteg2015" sheetId="5" r:id="rId5"/>
    <sheet name="CoronelVivida2015" sheetId="6" r:id="rId6"/>
    <sheet name="LaranjeirasdoSul2015" sheetId="7" r:id="rId7"/>
    <sheet name="Chopinzinho2015" sheetId="8" r:id="rId8"/>
    <sheet name="Alunado" sheetId="9" r:id="rId9"/>
    <sheet name="SESA_G" sheetId="10" r:id="rId10"/>
    <sheet name="SEHLA_G" sheetId="11" r:id="rId11"/>
    <sheet name="SEAA_C" sheetId="12" r:id="rId12"/>
    <sheet name="SEET_C" sheetId="13" r:id="rId13"/>
    <sheet name="SES_C" sheetId="14" r:id="rId14"/>
    <sheet name="SEAA_I" sheetId="15" r:id="rId15"/>
    <sheet name="SES_I" sheetId="16" r:id="rId16"/>
    <sheet name="SEHLA_I" sheetId="17" r:id="rId17"/>
    <sheet name="SESA_I" sheetId="18" r:id="rId18"/>
    <sheet name="Depts." sheetId="19" r:id="rId19"/>
    <sheet name="Graduação Presenciais" sheetId="20" r:id="rId20"/>
    <sheet name="EADAdministracaoPublica2015" sheetId="21" r:id="rId21"/>
    <sheet name="EADPedagogia2015" sheetId="22" r:id="rId22"/>
    <sheet name="EADCienciasBiologicas2015" sheetId="23" r:id="rId23"/>
    <sheet name="EADArteEducacao2015" sheetId="24" r:id="rId24"/>
    <sheet name="TotalporPolo2105" sheetId="25" r:id="rId25"/>
    <sheet name="Graduação EAD" sheetId="26" r:id="rId26"/>
    <sheet name="Especializações Presenciais" sheetId="27" r:id="rId27"/>
    <sheet name="Especializações EAD" sheetId="28" r:id="rId28"/>
    <sheet name="mestrado e doutorado" sheetId="29" r:id="rId29"/>
    <sheet name="Plan1" sheetId="30" r:id="rId30"/>
  </sheets>
  <definedNames/>
  <calcPr fullCalcOnLoad="1"/>
</workbook>
</file>

<file path=xl/sharedStrings.xml><?xml version="1.0" encoding="utf-8"?>
<sst xmlns="http://schemas.openxmlformats.org/spreadsheetml/2006/main" count="478" uniqueCount="216">
  <si>
    <t>Disciplinas isoladas</t>
  </si>
  <si>
    <t>Administração</t>
  </si>
  <si>
    <t>Arte-Educação</t>
  </si>
  <si>
    <t>Ciências Contábeis</t>
  </si>
  <si>
    <t>Ciência da Computação</t>
  </si>
  <si>
    <t>Ciências Econômicas</t>
  </si>
  <si>
    <t>Filosofia</t>
  </si>
  <si>
    <t>História</t>
  </si>
  <si>
    <t>Matemática</t>
  </si>
  <si>
    <t>Secretariado Executivo</t>
  </si>
  <si>
    <t>Serviço Social</t>
  </si>
  <si>
    <t>Jornalismo</t>
  </si>
  <si>
    <t>Publicidade e Propaganda</t>
  </si>
  <si>
    <t>Letras Português</t>
  </si>
  <si>
    <t>Letras Inglês</t>
  </si>
  <si>
    <t>Pedagogia</t>
  </si>
  <si>
    <t>Agronomia</t>
  </si>
  <si>
    <t>Ed. Física Licenciatura</t>
  </si>
  <si>
    <t>Ed. Física Bacharelado</t>
  </si>
  <si>
    <t>Enfermagem</t>
  </si>
  <si>
    <t>Engenharia de Alimentos</t>
  </si>
  <si>
    <t>Farmácia</t>
  </si>
  <si>
    <t>Física</t>
  </si>
  <si>
    <t>Fisioterapia</t>
  </si>
  <si>
    <t>Geografia Licenciatura</t>
  </si>
  <si>
    <t>Geografia Bacharelado</t>
  </si>
  <si>
    <t>Nutrição</t>
  </si>
  <si>
    <t>Química Bacharelado</t>
  </si>
  <si>
    <t>Veterinária</t>
  </si>
  <si>
    <t>Disc. Isolada</t>
  </si>
  <si>
    <t>Eng. Ambiental</t>
  </si>
  <si>
    <t>Eng. Florestal</t>
  </si>
  <si>
    <t>Letras Espanhol</t>
  </si>
  <si>
    <t>Fonoaudiologia</t>
  </si>
  <si>
    <t>Psicologia</t>
  </si>
  <si>
    <t>Turismo</t>
  </si>
  <si>
    <t>Apucarana</t>
  </si>
  <si>
    <t>Bituruna</t>
  </si>
  <si>
    <t>Flor da Serra do Sul</t>
  </si>
  <si>
    <t>Laranjeiras do Sul</t>
  </si>
  <si>
    <t>Nova Tebas</t>
  </si>
  <si>
    <t>Palmital</t>
  </si>
  <si>
    <t>Pato Branco</t>
  </si>
  <si>
    <t>Pinhão</t>
  </si>
  <si>
    <t>EAD Administração Pública</t>
  </si>
  <si>
    <t>Goioerê</t>
  </si>
  <si>
    <t>TOTAL</t>
  </si>
  <si>
    <t>MATRIC.</t>
  </si>
  <si>
    <t>TOTAL PRESENCIAL</t>
  </si>
  <si>
    <t>TOTAL EAD</t>
  </si>
  <si>
    <t>CIDADE</t>
  </si>
  <si>
    <t>Dois Vizinhos</t>
  </si>
  <si>
    <t>Prudentópolis</t>
  </si>
  <si>
    <t>Lapa</t>
  </si>
  <si>
    <t>EAD Pedagogia</t>
  </si>
  <si>
    <t>EAD Arte-Educação</t>
  </si>
  <si>
    <t xml:space="preserve">Total da Unicentro: </t>
  </si>
  <si>
    <t>Guaraniaçu</t>
  </si>
  <si>
    <t>Guarapuava e Extensões</t>
  </si>
  <si>
    <t>Irati e Extensões</t>
  </si>
  <si>
    <t>EAD</t>
  </si>
  <si>
    <t>Sigla Instituição</t>
  </si>
  <si>
    <t>Nome do PPG</t>
  </si>
  <si>
    <t>MESTRADO</t>
  </si>
  <si>
    <t>DOUTORADO</t>
  </si>
  <si>
    <t>Código da</t>
  </si>
  <si>
    <t xml:space="preserve"> instituição</t>
  </si>
  <si>
    <t>UNICENTRO</t>
  </si>
  <si>
    <t>BIOENERGIA - UEL - UEM - UEPG - UNICENTRO - UNIOESTE - UFP</t>
  </si>
  <si>
    <t>BIOLOGIA EVOLUTIVA - UEPG - UNICENTRO</t>
  </si>
  <si>
    <t>QUÍMICA APLICADA</t>
  </si>
  <si>
    <t>GEOGRAFIA</t>
  </si>
  <si>
    <t>CIÊNCIAS FARMACÊUTICAS - UNICENTRO - UEPG</t>
  </si>
  <si>
    <t>LETRAS</t>
  </si>
  <si>
    <t>HISTÓRIA</t>
  </si>
  <si>
    <t>EDUCAÇÃO</t>
  </si>
  <si>
    <t>DESENVOLVIMENTO COMUNITÁRIO</t>
  </si>
  <si>
    <t>ENGENHARIA SANITÁRIA E AMBIENTAL</t>
  </si>
  <si>
    <t>TOTAL POR POLO</t>
  </si>
  <si>
    <t>SESA</t>
  </si>
  <si>
    <t>SEHLA</t>
  </si>
  <si>
    <t>Arte Educação</t>
  </si>
  <si>
    <t xml:space="preserve">                                                  CEDETEG</t>
  </si>
  <si>
    <t xml:space="preserve">                                 Santa Cruz</t>
  </si>
  <si>
    <t>SEAA</t>
  </si>
  <si>
    <t>SEET</t>
  </si>
  <si>
    <t>SES</t>
  </si>
  <si>
    <t>Geografia</t>
  </si>
  <si>
    <t>Medicina Veterinária</t>
  </si>
  <si>
    <t>Educação Física</t>
  </si>
  <si>
    <t xml:space="preserve">                                                 Irati</t>
  </si>
  <si>
    <t>Engenharia Florestal</t>
  </si>
  <si>
    <t>Engenharia Ambiental</t>
  </si>
  <si>
    <t>SANTA CRUZ</t>
  </si>
  <si>
    <t>IRATI</t>
  </si>
  <si>
    <t>CEDETEG</t>
  </si>
  <si>
    <t>PITANGA</t>
  </si>
  <si>
    <t>PRUDENTÓPOLIS</t>
  </si>
  <si>
    <t>CORONEL VIVIDA</t>
  </si>
  <si>
    <t>LARANJEIRAS DO SUL</t>
  </si>
  <si>
    <t>CHOPINZINHO</t>
  </si>
  <si>
    <t>Administração - M</t>
  </si>
  <si>
    <t>Administração - N</t>
  </si>
  <si>
    <t>Ciências Contábeis - M</t>
  </si>
  <si>
    <t>Ciências Contábeis - N</t>
  </si>
  <si>
    <t>História - M</t>
  </si>
  <si>
    <t>História - N</t>
  </si>
  <si>
    <t>Letras Português - M</t>
  </si>
  <si>
    <t>Letras Português - N</t>
  </si>
  <si>
    <t>Matemática - M</t>
  </si>
  <si>
    <t>Matemática - N</t>
  </si>
  <si>
    <t>Ciências Biológicas - M</t>
  </si>
  <si>
    <t>Ciências Biológicas - N</t>
  </si>
  <si>
    <t>Jornalismo - I</t>
  </si>
  <si>
    <t>Jornalismo - M</t>
  </si>
  <si>
    <t>Publicidade e Propaganda - I</t>
  </si>
  <si>
    <t>Publicidade e Propaganda - M</t>
  </si>
  <si>
    <t>Pedagogia - M</t>
  </si>
  <si>
    <t>Pedagogia - N</t>
  </si>
  <si>
    <t>Química Licenciatura - N</t>
  </si>
  <si>
    <t>Turismo - M</t>
  </si>
  <si>
    <t>Turismo - N</t>
  </si>
  <si>
    <t>AGRONOMIA (DOUTORADO)</t>
  </si>
  <si>
    <t>QUÍMICA - UEL - UNICENTRO - UEPG (DOUTORADO)</t>
  </si>
  <si>
    <t>ENSINO DE CIÊNCIAS E MATEMÁTICA</t>
  </si>
  <si>
    <t>Arte</t>
  </si>
  <si>
    <t>14 Cursos presenciais</t>
  </si>
  <si>
    <t>18 Ofertas presenciais</t>
  </si>
  <si>
    <t>3 Ofertas presenciais</t>
  </si>
  <si>
    <t>4 Cursos EAD</t>
  </si>
  <si>
    <t>P</t>
  </si>
  <si>
    <t>7 Cursos presenciais</t>
  </si>
  <si>
    <t>Graduação</t>
  </si>
  <si>
    <t>CURSOS Presenciais</t>
  </si>
  <si>
    <t>ÁREA CONHECIMENTO</t>
  </si>
  <si>
    <t>Nº DE MATRÍCULAS</t>
  </si>
  <si>
    <t>LOCAL DE REALIZAÇÃO</t>
  </si>
  <si>
    <t>Campus Irati</t>
  </si>
  <si>
    <t>Aprimoramento em Medicina Veterinária</t>
  </si>
  <si>
    <t>Formação de Professores para Docência no Ensino Superior</t>
  </si>
  <si>
    <t>Campus Sta Cruz</t>
  </si>
  <si>
    <t>Gestão Contábil, Auditoria e Perícia</t>
  </si>
  <si>
    <t>MBA - Gestão Econômica e Financeirade Negócios</t>
  </si>
  <si>
    <t>MBA - Gestão Estratégica das Organizações</t>
  </si>
  <si>
    <t>TOTAL DE ALUNOS</t>
  </si>
  <si>
    <t>Início em 2014 e Término em 2015</t>
  </si>
  <si>
    <t>Educação do Campo</t>
  </si>
  <si>
    <t>CURSOS EAD</t>
  </si>
  <si>
    <t xml:space="preserve">         ESPECIALIZAÇÕES</t>
  </si>
  <si>
    <t>Ivaipora</t>
  </si>
  <si>
    <t>Ibaiti</t>
  </si>
  <si>
    <t xml:space="preserve">        ALUNADO EAD 2015</t>
  </si>
  <si>
    <t xml:space="preserve">        ALUNADO GRADUAÇÃO 2015</t>
  </si>
  <si>
    <t>Química Licenciatura</t>
  </si>
  <si>
    <t>Matemática Licenciatura</t>
  </si>
  <si>
    <t>Ciências Biológicas Lic</t>
  </si>
  <si>
    <t>Ciências Biológicas Bac</t>
  </si>
  <si>
    <t>Matematica Aplicada e Computacional</t>
  </si>
  <si>
    <t xml:space="preserve">  ALUNOS STRICTO SENSU</t>
  </si>
  <si>
    <t>18 Cursos presenciais</t>
  </si>
  <si>
    <t>4 Ofertas presenciais</t>
  </si>
  <si>
    <t>15 Ofertas presenciais</t>
  </si>
  <si>
    <t>2 Oferta</t>
  </si>
  <si>
    <t>39 Cursos presenciais</t>
  </si>
  <si>
    <t>66 Ofertas presenciais</t>
  </si>
  <si>
    <t>28 Turmas em 16 polos Ead</t>
  </si>
  <si>
    <t>Mat. Aplicada e Comput.</t>
  </si>
  <si>
    <t>C.Biológicas Bach.</t>
  </si>
  <si>
    <t>Itambé</t>
  </si>
  <si>
    <t>EAD Ciências Biológicas</t>
  </si>
  <si>
    <t>Ciências Biológicas Bach.</t>
  </si>
  <si>
    <t>Matemática Aplic. e Comput.</t>
  </si>
  <si>
    <t>Ciências Humanas, Letras e Artes</t>
  </si>
  <si>
    <t>Ciências Sociais Aplicadas</t>
  </si>
  <si>
    <t>Ciências da Saúde</t>
  </si>
  <si>
    <t>Educação do Campo: Fundamentos e Práticas das Áreas do Conhecimento</t>
  </si>
  <si>
    <t>Candói</t>
  </si>
  <si>
    <t>Ciências Agrárias e Ambientais</t>
  </si>
  <si>
    <t>Cedeteg</t>
  </si>
  <si>
    <t>Teoria Psicanalítica e Pratícas Institucionais em Saúde Mental</t>
  </si>
  <si>
    <t>Docência Universasitária</t>
  </si>
  <si>
    <t xml:space="preserve">        ALUNADO ESPECIALIZAÇÕES EAD 2015</t>
  </si>
  <si>
    <t>QUADRO DEMOSTRATIVO DOS CURSOS DE ESPECIALIZAÇÃO - 2014/2015</t>
  </si>
  <si>
    <t>Cooperativismo Solidário e Crédito Rural</t>
  </si>
  <si>
    <t>Início em 2015 e Término em 2016</t>
  </si>
  <si>
    <t>Ciências Sociais e Aplicadas</t>
  </si>
  <si>
    <t>Famílias e Práticas Profissionais</t>
  </si>
  <si>
    <t>Campus Avançado de Chopinzinho</t>
  </si>
  <si>
    <t>Aprimoramentos em Medicina Veterinária</t>
  </si>
  <si>
    <t>Atividade Física e Saúde</t>
  </si>
  <si>
    <t>Polos de Bituruna, Colombo, Cruzeiro do Oeste, Goioerê, Guarapuava e Prudentópolis</t>
  </si>
  <si>
    <t>Educação e Formação Empreendedora</t>
  </si>
  <si>
    <t>Ensino de Filosofia no Ensino Médio</t>
  </si>
  <si>
    <t>Ensino de Sociologia no Ensino Médio</t>
  </si>
  <si>
    <t>Ensino de Matemática no Ensino Médio</t>
  </si>
  <si>
    <t>Ciências Exatas e de Tecnologia</t>
  </si>
  <si>
    <t>Ensino e Pesquisa na Ciência Geografica</t>
  </si>
  <si>
    <t>Gestão da Informação e do Conhecimento</t>
  </si>
  <si>
    <t>Intervenção Sociocultural para Contextos Escolares e Não Escolares</t>
  </si>
  <si>
    <t>LIBRAS</t>
  </si>
  <si>
    <t>Perspectivas do Ensino de História do Brasil</t>
  </si>
  <si>
    <t>Polos de Laranjeiras do Sul, Ubiratã, Bituruna, Goioerê, Iretama e Pinhão.</t>
  </si>
  <si>
    <t>Polos de Prudentópolis, Nova Tebas, Ipiranga, Céu Azul e Itambé.</t>
  </si>
  <si>
    <t>Polos de Diamente do Norte, Faxinal, Lapa e Nova Tebas.</t>
  </si>
  <si>
    <t>Polos de Goioerê, Congoinhas, Bituruna, Telêmaco Borba e Ipiranga.</t>
  </si>
  <si>
    <t>Polos de Engenheiro Beltrão, Cruzeiro do Oeste, Flor da Serra do Sul, Laranjeiras do Sul e Nova Tebas.</t>
  </si>
  <si>
    <t>Polos de Apucarana, Flor da Serra do Sul, Colombo, Engenheiro Beltrão e Céu Azul.</t>
  </si>
  <si>
    <t>Polos de Telêmaco Borba, Diamante do Norte, Assaí, Laranjeiras do Sul e Pinhão.</t>
  </si>
  <si>
    <t>Polos de Ipiranga, Reserva, Engenhero Beltrão, Pinhão, Palmital e Santo Antônio do Sudoeste.</t>
  </si>
  <si>
    <t>Polos de Pinhão, Bituruna, Congoinhas, Reserva e Paranaguá.</t>
  </si>
  <si>
    <t>ADMINISTRAÇÃO</t>
  </si>
  <si>
    <t>AGRONOMIA (M)</t>
  </si>
  <si>
    <t>CIÊNCIAS FLORESTAIS (DOUTORADO)</t>
  </si>
  <si>
    <t>CIÊNCIAS FLORESTAIS (M)</t>
  </si>
  <si>
    <t>CIÊNCIAS VETERINÁRIAS</t>
  </si>
  <si>
    <t>Alunos marticulados Julho/2015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</si>
</sst>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2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Fill="1" applyBorder="1" applyAlignment="1">
      <alignment/>
    </xf>
    <xf numFmtId="0" fontId="9" fillId="0" borderId="0" xfId="0" applyFont="1" applyAlignment="1">
      <alignment horizontal="left" indent="3"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2" fillId="0" borderId="17" xfId="0" applyFont="1" applyBorder="1" applyAlignment="1">
      <alignment/>
    </xf>
    <xf numFmtId="0" fontId="2" fillId="35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9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" fillId="36" borderId="10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38" borderId="18" xfId="0" applyFont="1" applyFill="1" applyBorder="1" applyAlignment="1">
      <alignment horizontal="center"/>
    </xf>
    <xf numFmtId="0" fontId="0" fillId="38" borderId="18" xfId="0" applyFill="1" applyBorder="1" applyAlignment="1">
      <alignment horizontal="center"/>
    </xf>
    <xf numFmtId="0" fontId="0" fillId="38" borderId="0" xfId="0" applyFill="1" applyAlignment="1">
      <alignment horizontal="center"/>
    </xf>
    <xf numFmtId="0" fontId="0" fillId="38" borderId="18" xfId="0" applyFill="1" applyBorder="1" applyAlignment="1">
      <alignment/>
    </xf>
    <xf numFmtId="0" fontId="4" fillId="38" borderId="18" xfId="0" applyFont="1" applyFill="1" applyBorder="1" applyAlignment="1">
      <alignment horizontal="center"/>
    </xf>
    <xf numFmtId="0" fontId="11" fillId="38" borderId="18" xfId="0" applyFont="1" applyFill="1" applyBorder="1" applyAlignment="1">
      <alignment horizontal="center"/>
    </xf>
    <xf numFmtId="0" fontId="50" fillId="38" borderId="18" xfId="0" applyFont="1" applyFill="1" applyBorder="1" applyAlignment="1">
      <alignment horizontal="center"/>
    </xf>
    <xf numFmtId="0" fontId="2" fillId="38" borderId="18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37" borderId="10" xfId="0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7" borderId="10" xfId="0" applyFont="1" applyFill="1" applyBorder="1" applyAlignment="1">
      <alignment horizontal="left"/>
    </xf>
    <xf numFmtId="0" fontId="0" fillId="37" borderId="10" xfId="0" applyFont="1" applyFill="1" applyBorder="1" applyAlignment="1">
      <alignment/>
    </xf>
    <xf numFmtId="0" fontId="0" fillId="37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/>
    </xf>
    <xf numFmtId="0" fontId="3" fillId="38" borderId="12" xfId="0" applyFont="1" applyFill="1" applyBorder="1" applyAlignment="1">
      <alignment/>
    </xf>
    <xf numFmtId="0" fontId="2" fillId="34" borderId="12" xfId="0" applyFont="1" applyFill="1" applyBorder="1" applyAlignment="1">
      <alignment horizontal="left"/>
    </xf>
    <xf numFmtId="0" fontId="2" fillId="34" borderId="14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" fillId="34" borderId="12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chartsheet" Target="chartsheets/sheet15.xml" /><Relationship Id="rId17" Type="http://schemas.openxmlformats.org/officeDocument/2006/relationships/chartsheet" Target="chartsheets/sheet16.xml" /><Relationship Id="rId18" Type="http://schemas.openxmlformats.org/officeDocument/2006/relationships/chartsheet" Target="chartsheets/sheet17.xml" /><Relationship Id="rId19" Type="http://schemas.openxmlformats.org/officeDocument/2006/relationships/worksheet" Target="worksheets/sheet2.xml" /><Relationship Id="rId20" Type="http://schemas.openxmlformats.org/officeDocument/2006/relationships/worksheet" Target="worksheets/sheet3.xml" /><Relationship Id="rId21" Type="http://schemas.openxmlformats.org/officeDocument/2006/relationships/chartsheet" Target="chartsheets/sheet18.xml" /><Relationship Id="rId22" Type="http://schemas.openxmlformats.org/officeDocument/2006/relationships/chartsheet" Target="chartsheets/sheet19.xml" /><Relationship Id="rId23" Type="http://schemas.openxmlformats.org/officeDocument/2006/relationships/chartsheet" Target="chartsheets/sheet20.xml" /><Relationship Id="rId24" Type="http://schemas.openxmlformats.org/officeDocument/2006/relationships/chartsheet" Target="chartsheets/sheet21.xml" /><Relationship Id="rId25" Type="http://schemas.openxmlformats.org/officeDocument/2006/relationships/chartsheet" Target="chartsheets/sheet22.xml" /><Relationship Id="rId26" Type="http://schemas.openxmlformats.org/officeDocument/2006/relationships/worksheet" Target="worksheets/sheet4.xml" /><Relationship Id="rId27" Type="http://schemas.openxmlformats.org/officeDocument/2006/relationships/worksheet" Target="worksheets/sheet5.xml" /><Relationship Id="rId28" Type="http://schemas.openxmlformats.org/officeDocument/2006/relationships/worksheet" Target="worksheets/sheet6.xml" /><Relationship Id="rId29" Type="http://schemas.openxmlformats.org/officeDocument/2006/relationships/worksheet" Target="worksheets/sheet7.xml" /><Relationship Id="rId30" Type="http://schemas.openxmlformats.org/officeDocument/2006/relationships/worksheet" Target="worksheets/sheet8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Matriculados por Curso - Irati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25"/>
          <c:y val="0.14025"/>
          <c:w val="0.8375"/>
          <c:h val="0.76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Alunado!$D$7:$D$22</c:f>
              <c:strCache>
                <c:ptCount val="16"/>
                <c:pt idx="0">
                  <c:v>Administração</c:v>
                </c:pt>
                <c:pt idx="1">
                  <c:v>Ciências Contábeis</c:v>
                </c:pt>
                <c:pt idx="2">
                  <c:v>Ed. Física Licenciatura</c:v>
                </c:pt>
                <c:pt idx="3">
                  <c:v>Eng. Ambiental</c:v>
                </c:pt>
                <c:pt idx="4">
                  <c:v>Eng. Florestal</c:v>
                </c:pt>
                <c:pt idx="5">
                  <c:v>Geografia Licenciatura</c:v>
                </c:pt>
                <c:pt idx="6">
                  <c:v>História</c:v>
                </c:pt>
                <c:pt idx="7">
                  <c:v>Letras Espanhol</c:v>
                </c:pt>
                <c:pt idx="8">
                  <c:v>Letras Inglês</c:v>
                </c:pt>
                <c:pt idx="9">
                  <c:v>Letras Português</c:v>
                </c:pt>
                <c:pt idx="10">
                  <c:v>Matemática</c:v>
                </c:pt>
                <c:pt idx="11">
                  <c:v>Pedagogia</c:v>
                </c:pt>
                <c:pt idx="12">
                  <c:v>Fonoaudiologia</c:v>
                </c:pt>
                <c:pt idx="13">
                  <c:v>Psicologia</c:v>
                </c:pt>
                <c:pt idx="14">
                  <c:v>Turismo - M</c:v>
                </c:pt>
                <c:pt idx="15">
                  <c:v>Turismo - N</c:v>
                </c:pt>
              </c:strCache>
            </c:strRef>
          </c:cat>
          <c:val>
            <c:numRef>
              <c:f>Alunado!$E$7:$E$22</c:f>
              <c:numCache>
                <c:ptCount val="16"/>
                <c:pt idx="0">
                  <c:v>153</c:v>
                </c:pt>
                <c:pt idx="1">
                  <c:v>163</c:v>
                </c:pt>
                <c:pt idx="2">
                  <c:v>87</c:v>
                </c:pt>
                <c:pt idx="3">
                  <c:v>155</c:v>
                </c:pt>
                <c:pt idx="4">
                  <c:v>186</c:v>
                </c:pt>
                <c:pt idx="5">
                  <c:v>123</c:v>
                </c:pt>
                <c:pt idx="6">
                  <c:v>155</c:v>
                </c:pt>
                <c:pt idx="7">
                  <c:v>38</c:v>
                </c:pt>
                <c:pt idx="8">
                  <c:v>44</c:v>
                </c:pt>
                <c:pt idx="9">
                  <c:v>52</c:v>
                </c:pt>
                <c:pt idx="10">
                  <c:v>118</c:v>
                </c:pt>
                <c:pt idx="11">
                  <c:v>135</c:v>
                </c:pt>
                <c:pt idx="12">
                  <c:v>104</c:v>
                </c:pt>
                <c:pt idx="13">
                  <c:v>135</c:v>
                </c:pt>
                <c:pt idx="14">
                  <c:v>33</c:v>
                </c:pt>
                <c:pt idx="15">
                  <c:v>41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Alunado por Setor de Conhecimento - SEHLA/G</a:t>
            </a:r>
          </a:p>
        </c:rich>
      </c:tx>
      <c:layout>
        <c:manualLayout>
          <c:xMode val="factor"/>
          <c:yMode val="factor"/>
          <c:x val="0.12625"/>
          <c:y val="-0.006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"/>
          <c:y val="0.14"/>
          <c:w val="0.83775"/>
          <c:h val="0.76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'Depts.'!$D$8:$D$16</c:f>
              <c:strCache>
                <c:ptCount val="9"/>
                <c:pt idx="0">
                  <c:v>Arte</c:v>
                </c:pt>
                <c:pt idx="1">
                  <c:v>Arte Educação</c:v>
                </c:pt>
                <c:pt idx="2">
                  <c:v>Filosofia</c:v>
                </c:pt>
                <c:pt idx="3">
                  <c:v>História</c:v>
                </c:pt>
                <c:pt idx="4">
                  <c:v>Jornalismo</c:v>
                </c:pt>
                <c:pt idx="5">
                  <c:v>Letras Inglês</c:v>
                </c:pt>
                <c:pt idx="6">
                  <c:v>Letras Português</c:v>
                </c:pt>
                <c:pt idx="7">
                  <c:v>Pedagogia</c:v>
                </c:pt>
                <c:pt idx="8">
                  <c:v>Publicidade e Propaganda</c:v>
                </c:pt>
              </c:strCache>
            </c:strRef>
          </c:cat>
          <c:val>
            <c:numRef>
              <c:f>'Depts.'!$E$8:$E$16</c:f>
              <c:numCache>
                <c:ptCount val="9"/>
                <c:pt idx="0">
                  <c:v>41</c:v>
                </c:pt>
                <c:pt idx="1">
                  <c:v>47</c:v>
                </c:pt>
                <c:pt idx="2">
                  <c:v>124</c:v>
                </c:pt>
                <c:pt idx="3">
                  <c:v>217</c:v>
                </c:pt>
                <c:pt idx="4">
                  <c:v>74</c:v>
                </c:pt>
                <c:pt idx="5">
                  <c:v>106</c:v>
                </c:pt>
                <c:pt idx="6">
                  <c:v>191</c:v>
                </c:pt>
                <c:pt idx="7">
                  <c:v>283</c:v>
                </c:pt>
                <c:pt idx="8">
                  <c:v>68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Alunado por Setor de Conhecimento - SEAA/C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"/>
          <c:y val="0.14"/>
          <c:w val="0.83775"/>
          <c:h val="0.76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'Depts.'!$B$20:$B$25</c:f>
              <c:strCache>
                <c:ptCount val="6"/>
                <c:pt idx="0">
                  <c:v>Agronomia</c:v>
                </c:pt>
                <c:pt idx="1">
                  <c:v>Ciências Biológicas Lic</c:v>
                </c:pt>
                <c:pt idx="2">
                  <c:v>Ciências Biológicas Bac</c:v>
                </c:pt>
                <c:pt idx="3">
                  <c:v>Geografia Licenciatura</c:v>
                </c:pt>
                <c:pt idx="4">
                  <c:v>Geografia Bacharelado</c:v>
                </c:pt>
                <c:pt idx="5">
                  <c:v>Medicina Veterinária</c:v>
                </c:pt>
              </c:strCache>
            </c:strRef>
          </c:cat>
          <c:val>
            <c:numRef>
              <c:f>'Depts.'!$C$20:$C$25</c:f>
              <c:numCache>
                <c:ptCount val="6"/>
                <c:pt idx="0">
                  <c:v>256</c:v>
                </c:pt>
                <c:pt idx="1">
                  <c:v>170</c:v>
                </c:pt>
                <c:pt idx="2">
                  <c:v>30</c:v>
                </c:pt>
                <c:pt idx="3">
                  <c:v>142</c:v>
                </c:pt>
                <c:pt idx="4">
                  <c:v>88</c:v>
                </c:pt>
                <c:pt idx="5">
                  <c:v>236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Alunado por Setor de Conhecimento - SEET/C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"/>
          <c:y val="0.14"/>
          <c:w val="0.83775"/>
          <c:h val="0.76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'Depts.'!$D$20:$D$26</c:f>
              <c:strCache>
                <c:ptCount val="7"/>
                <c:pt idx="0">
                  <c:v>Ciência da Computação</c:v>
                </c:pt>
                <c:pt idx="1">
                  <c:v>Engenharia de Alimentos</c:v>
                </c:pt>
                <c:pt idx="2">
                  <c:v>Física</c:v>
                </c:pt>
                <c:pt idx="3">
                  <c:v>Matemática Licenciatura</c:v>
                </c:pt>
                <c:pt idx="4">
                  <c:v>Matematica Aplicada e Computacional</c:v>
                </c:pt>
                <c:pt idx="5">
                  <c:v>Química Licenciatura</c:v>
                </c:pt>
                <c:pt idx="6">
                  <c:v>Química Bacharelado</c:v>
                </c:pt>
              </c:strCache>
            </c:strRef>
          </c:cat>
          <c:val>
            <c:numRef>
              <c:f>'Depts.'!$E$20:$E$26</c:f>
              <c:numCache>
                <c:ptCount val="7"/>
                <c:pt idx="0">
                  <c:v>128</c:v>
                </c:pt>
                <c:pt idx="1">
                  <c:v>112</c:v>
                </c:pt>
                <c:pt idx="2">
                  <c:v>75</c:v>
                </c:pt>
                <c:pt idx="3">
                  <c:v>119</c:v>
                </c:pt>
                <c:pt idx="4">
                  <c:v>18</c:v>
                </c:pt>
                <c:pt idx="5">
                  <c:v>80</c:v>
                </c:pt>
                <c:pt idx="6">
                  <c:v>69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Alunado por Setor de Conhecimento - SES/C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"/>
          <c:y val="0.14"/>
          <c:w val="0.83775"/>
          <c:h val="0.76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'Depts.'!$F$20:$F$24</c:f>
              <c:strCache>
                <c:ptCount val="5"/>
                <c:pt idx="0">
                  <c:v>Educação Física</c:v>
                </c:pt>
                <c:pt idx="1">
                  <c:v>Enfermagem</c:v>
                </c:pt>
                <c:pt idx="2">
                  <c:v>Farmácia</c:v>
                </c:pt>
                <c:pt idx="3">
                  <c:v>Fisioterapia</c:v>
                </c:pt>
                <c:pt idx="4">
                  <c:v>Nutrição</c:v>
                </c:pt>
              </c:strCache>
            </c:strRef>
          </c:cat>
          <c:val>
            <c:numRef>
              <c:f>'Depts.'!$G$20:$G$24</c:f>
              <c:numCache>
                <c:ptCount val="5"/>
                <c:pt idx="0">
                  <c:v>135</c:v>
                </c:pt>
                <c:pt idx="1">
                  <c:v>136</c:v>
                </c:pt>
                <c:pt idx="2">
                  <c:v>132</c:v>
                </c:pt>
                <c:pt idx="3">
                  <c:v>173</c:v>
                </c:pt>
                <c:pt idx="4">
                  <c:v>143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Alunado por Setor de Conhecimento - SEAA/I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"/>
          <c:y val="0.14"/>
          <c:w val="0.83775"/>
          <c:h val="0.76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'Depts.'!$B$31:$B$34</c:f>
              <c:strCache>
                <c:ptCount val="4"/>
                <c:pt idx="0">
                  <c:v>Engenharia Florestal</c:v>
                </c:pt>
                <c:pt idx="1">
                  <c:v>Engenharia Ambiental</c:v>
                </c:pt>
                <c:pt idx="2">
                  <c:v>Geografia</c:v>
                </c:pt>
                <c:pt idx="3">
                  <c:v>Matemática</c:v>
                </c:pt>
              </c:strCache>
            </c:strRef>
          </c:cat>
          <c:val>
            <c:numRef>
              <c:f>'Depts.'!$C$31:$C$34</c:f>
              <c:numCache>
                <c:ptCount val="4"/>
                <c:pt idx="0">
                  <c:v>186</c:v>
                </c:pt>
                <c:pt idx="1">
                  <c:v>155</c:v>
                </c:pt>
                <c:pt idx="2">
                  <c:v>123</c:v>
                </c:pt>
                <c:pt idx="3">
                  <c:v>118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Alunado por Setor de Conhecimento - SES/I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"/>
          <c:y val="0.14"/>
          <c:w val="0.83775"/>
          <c:h val="0.76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'Depts.'!$D$31:$D$33</c:f>
              <c:strCache>
                <c:ptCount val="3"/>
                <c:pt idx="0">
                  <c:v>Educação Física</c:v>
                </c:pt>
                <c:pt idx="1">
                  <c:v>Fonoaudiologia</c:v>
                </c:pt>
                <c:pt idx="2">
                  <c:v>Psicologia</c:v>
                </c:pt>
              </c:strCache>
            </c:strRef>
          </c:cat>
          <c:val>
            <c:numRef>
              <c:f>'Depts.'!$E$31:$E$33</c:f>
              <c:numCache>
                <c:ptCount val="3"/>
                <c:pt idx="0">
                  <c:v>89</c:v>
                </c:pt>
                <c:pt idx="1">
                  <c:v>105</c:v>
                </c:pt>
                <c:pt idx="2">
                  <c:v>135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Alunado por Setor de Conhecimento - SEHLA/I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"/>
          <c:y val="0.14"/>
          <c:w val="0.83775"/>
          <c:h val="0.76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'Depts.'!$F$31:$F$35</c:f>
              <c:strCache>
                <c:ptCount val="5"/>
                <c:pt idx="0">
                  <c:v>História</c:v>
                </c:pt>
                <c:pt idx="1">
                  <c:v>Letras Espanhol</c:v>
                </c:pt>
                <c:pt idx="2">
                  <c:v>Letras Inglês</c:v>
                </c:pt>
                <c:pt idx="3">
                  <c:v>Letras Português</c:v>
                </c:pt>
                <c:pt idx="4">
                  <c:v>Pedagogia</c:v>
                </c:pt>
              </c:strCache>
            </c:strRef>
          </c:cat>
          <c:val>
            <c:numRef>
              <c:f>'Depts.'!$G$31:$G$35</c:f>
              <c:numCache>
                <c:ptCount val="5"/>
                <c:pt idx="0">
                  <c:v>155</c:v>
                </c:pt>
                <c:pt idx="1">
                  <c:v>38</c:v>
                </c:pt>
                <c:pt idx="2">
                  <c:v>44</c:v>
                </c:pt>
                <c:pt idx="3">
                  <c:v>52</c:v>
                </c:pt>
                <c:pt idx="4">
                  <c:v>135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Alunado por Setor de Conhecimento - SESA/I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"/>
          <c:y val="0.14"/>
          <c:w val="0.83775"/>
          <c:h val="0.76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'Depts.'!$H$31:$H$33</c:f>
              <c:strCache>
                <c:ptCount val="3"/>
                <c:pt idx="0">
                  <c:v>Administração</c:v>
                </c:pt>
                <c:pt idx="1">
                  <c:v>Ciências Contábeis</c:v>
                </c:pt>
                <c:pt idx="2">
                  <c:v>Turismo</c:v>
                </c:pt>
              </c:strCache>
            </c:strRef>
          </c:cat>
          <c:val>
            <c:numRef>
              <c:f>'Depts.'!$I$31:$I$33</c:f>
              <c:numCache>
                <c:ptCount val="3"/>
                <c:pt idx="0">
                  <c:v>153</c:v>
                </c:pt>
                <c:pt idx="1">
                  <c:v>163</c:v>
                </c:pt>
                <c:pt idx="2">
                  <c:v>74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5"/>
          <c:y val="0.08425"/>
          <c:w val="0.73"/>
          <c:h val="0.81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'Graduação EAD'!$B$10:$B$18</c:f>
              <c:strCache>
                <c:ptCount val="9"/>
                <c:pt idx="0">
                  <c:v>Apucarana</c:v>
                </c:pt>
                <c:pt idx="1">
                  <c:v>Bituruna</c:v>
                </c:pt>
                <c:pt idx="2">
                  <c:v>Ivaipora</c:v>
                </c:pt>
                <c:pt idx="3">
                  <c:v>Flor da Serra do Sul</c:v>
                </c:pt>
                <c:pt idx="4">
                  <c:v>Laranjeiras do Sul</c:v>
                </c:pt>
                <c:pt idx="5">
                  <c:v>Nova Tebas</c:v>
                </c:pt>
                <c:pt idx="6">
                  <c:v>Palmital</c:v>
                </c:pt>
                <c:pt idx="7">
                  <c:v>Pato Branco</c:v>
                </c:pt>
                <c:pt idx="8">
                  <c:v>Pinhão</c:v>
                </c:pt>
              </c:strCache>
            </c:strRef>
          </c:cat>
          <c:val>
            <c:numRef>
              <c:f>'Graduação EAD'!$C$10:$C$18</c:f>
              <c:numCache>
                <c:ptCount val="9"/>
                <c:pt idx="0">
                  <c:v>76</c:v>
                </c:pt>
                <c:pt idx="1">
                  <c:v>10</c:v>
                </c:pt>
                <c:pt idx="2">
                  <c:v>56</c:v>
                </c:pt>
                <c:pt idx="3">
                  <c:v>85</c:v>
                </c:pt>
                <c:pt idx="4">
                  <c:v>69</c:v>
                </c:pt>
                <c:pt idx="5">
                  <c:v>7</c:v>
                </c:pt>
                <c:pt idx="6">
                  <c:v>9</c:v>
                </c:pt>
                <c:pt idx="7">
                  <c:v>7</c:v>
                </c:pt>
                <c:pt idx="8">
                  <c:v>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425"/>
          <c:y val="0.33675"/>
          <c:w val="0.11725"/>
          <c:h val="0.32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9"/>
          <c:y val="0.08425"/>
          <c:w val="0.73725"/>
          <c:h val="0.81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'Graduação EAD'!$D$10:$D$18</c:f>
              <c:strCache>
                <c:ptCount val="9"/>
                <c:pt idx="0">
                  <c:v>Apucarana</c:v>
                </c:pt>
                <c:pt idx="1">
                  <c:v>Dois Vizinhos</c:v>
                </c:pt>
                <c:pt idx="2">
                  <c:v>Guaraniaçu</c:v>
                </c:pt>
                <c:pt idx="3">
                  <c:v>Lapa</c:v>
                </c:pt>
                <c:pt idx="4">
                  <c:v>Laranjeiras do Sul</c:v>
                </c:pt>
                <c:pt idx="5">
                  <c:v>Nova Tebas</c:v>
                </c:pt>
                <c:pt idx="6">
                  <c:v>Pato Branco</c:v>
                </c:pt>
                <c:pt idx="7">
                  <c:v>Pinhão</c:v>
                </c:pt>
                <c:pt idx="8">
                  <c:v>Prudentópolis</c:v>
                </c:pt>
              </c:strCache>
            </c:strRef>
          </c:cat>
          <c:val>
            <c:numRef>
              <c:f>'Graduação EAD'!$E$10:$E$18</c:f>
              <c:numCache>
                <c:ptCount val="9"/>
                <c:pt idx="0">
                  <c:v>53</c:v>
                </c:pt>
                <c:pt idx="1">
                  <c:v>8</c:v>
                </c:pt>
                <c:pt idx="2">
                  <c:v>2</c:v>
                </c:pt>
                <c:pt idx="3">
                  <c:v>15</c:v>
                </c:pt>
                <c:pt idx="4">
                  <c:v>20</c:v>
                </c:pt>
                <c:pt idx="5">
                  <c:v>1</c:v>
                </c:pt>
                <c:pt idx="6">
                  <c:v>48</c:v>
                </c:pt>
                <c:pt idx="7">
                  <c:v>38</c:v>
                </c:pt>
                <c:pt idx="8">
                  <c:v>26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275"/>
          <c:y val="0.3355"/>
          <c:w val="0.10875"/>
          <c:h val="0.3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Matriculados por Curso - Santa Cruz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25"/>
          <c:y val="0.14025"/>
          <c:w val="0.8375"/>
          <c:h val="0.76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DB6B5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CDDBB8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Alunado!$B$7:$B$27</c:f>
              <c:strCache>
                <c:ptCount val="21"/>
                <c:pt idx="0">
                  <c:v>Administração - M</c:v>
                </c:pt>
                <c:pt idx="1">
                  <c:v>Administração - N</c:v>
                </c:pt>
                <c:pt idx="2">
                  <c:v>Arte</c:v>
                </c:pt>
                <c:pt idx="3">
                  <c:v>Arte-Educação</c:v>
                </c:pt>
                <c:pt idx="4">
                  <c:v>Ciências Contábeis - M</c:v>
                </c:pt>
                <c:pt idx="5">
                  <c:v>Ciências Contábeis - N</c:v>
                </c:pt>
                <c:pt idx="6">
                  <c:v>Ciências Econômicas</c:v>
                </c:pt>
                <c:pt idx="7">
                  <c:v>Filosofia</c:v>
                </c:pt>
                <c:pt idx="8">
                  <c:v>História - M</c:v>
                </c:pt>
                <c:pt idx="9">
                  <c:v>História - N</c:v>
                </c:pt>
                <c:pt idx="10">
                  <c:v>Secretariado Executivo</c:v>
                </c:pt>
                <c:pt idx="11">
                  <c:v>Serviço Social</c:v>
                </c:pt>
                <c:pt idx="12">
                  <c:v>Jornalismo - I</c:v>
                </c:pt>
                <c:pt idx="13">
                  <c:v>Jornalismo - M</c:v>
                </c:pt>
                <c:pt idx="14">
                  <c:v>Publicidade e Propaganda - I</c:v>
                </c:pt>
                <c:pt idx="15">
                  <c:v>Publicidade e Propaganda - M</c:v>
                </c:pt>
                <c:pt idx="16">
                  <c:v>Letras Português - M</c:v>
                </c:pt>
                <c:pt idx="17">
                  <c:v>Letras Português - N</c:v>
                </c:pt>
                <c:pt idx="18">
                  <c:v>Letras Inglês</c:v>
                </c:pt>
                <c:pt idx="19">
                  <c:v>Pedagogia - M</c:v>
                </c:pt>
                <c:pt idx="20">
                  <c:v>Pedagogia - N</c:v>
                </c:pt>
              </c:strCache>
            </c:strRef>
          </c:cat>
          <c:val>
            <c:numRef>
              <c:f>Alunado!$C$7:$C$27</c:f>
              <c:numCache>
                <c:ptCount val="21"/>
                <c:pt idx="0">
                  <c:v>126</c:v>
                </c:pt>
                <c:pt idx="1">
                  <c:v>180</c:v>
                </c:pt>
                <c:pt idx="2">
                  <c:v>41</c:v>
                </c:pt>
                <c:pt idx="3">
                  <c:v>47</c:v>
                </c:pt>
                <c:pt idx="4">
                  <c:v>110</c:v>
                </c:pt>
                <c:pt idx="5">
                  <c:v>163</c:v>
                </c:pt>
                <c:pt idx="6">
                  <c:v>162</c:v>
                </c:pt>
                <c:pt idx="7">
                  <c:v>124</c:v>
                </c:pt>
                <c:pt idx="8">
                  <c:v>94</c:v>
                </c:pt>
                <c:pt idx="9">
                  <c:v>123</c:v>
                </c:pt>
                <c:pt idx="10">
                  <c:v>116</c:v>
                </c:pt>
                <c:pt idx="11">
                  <c:v>137</c:v>
                </c:pt>
                <c:pt idx="12">
                  <c:v>63</c:v>
                </c:pt>
                <c:pt idx="13">
                  <c:v>11</c:v>
                </c:pt>
                <c:pt idx="14">
                  <c:v>67</c:v>
                </c:pt>
                <c:pt idx="15">
                  <c:v>20</c:v>
                </c:pt>
                <c:pt idx="16">
                  <c:v>63</c:v>
                </c:pt>
                <c:pt idx="17">
                  <c:v>128</c:v>
                </c:pt>
                <c:pt idx="18">
                  <c:v>106</c:v>
                </c:pt>
                <c:pt idx="19">
                  <c:v>131</c:v>
                </c:pt>
                <c:pt idx="20">
                  <c:v>152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9"/>
          <c:y val="0.08425"/>
          <c:w val="0.73725"/>
          <c:h val="0.81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'Graduação EAD'!$B$24:$B$28</c:f>
              <c:strCache>
                <c:ptCount val="5"/>
                <c:pt idx="0">
                  <c:v>Ibaiti</c:v>
                </c:pt>
                <c:pt idx="1">
                  <c:v>Itambé</c:v>
                </c:pt>
                <c:pt idx="2">
                  <c:v>Laranjeiras do Sul</c:v>
                </c:pt>
                <c:pt idx="3">
                  <c:v>Prudentópolis</c:v>
                </c:pt>
                <c:pt idx="4">
                  <c:v>Pinhão</c:v>
                </c:pt>
              </c:strCache>
            </c:strRef>
          </c:cat>
          <c:val>
            <c:numRef>
              <c:f>'Graduação EAD'!$C$24:$C$28</c:f>
              <c:numCache>
                <c:ptCount val="5"/>
                <c:pt idx="0">
                  <c:v>48</c:v>
                </c:pt>
                <c:pt idx="1">
                  <c:v>24</c:v>
                </c:pt>
                <c:pt idx="2">
                  <c:v>47</c:v>
                </c:pt>
                <c:pt idx="3">
                  <c:v>50</c:v>
                </c:pt>
                <c:pt idx="4">
                  <c:v>49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275"/>
          <c:y val="0.4085"/>
          <c:w val="0.10875"/>
          <c:h val="0.1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"/>
          <c:y val="0.08425"/>
          <c:w val="0.75225"/>
          <c:h val="0.81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'Graduação EAD'!$D$24:$D$28</c:f>
              <c:strCache>
                <c:ptCount val="5"/>
                <c:pt idx="0">
                  <c:v>Goioerê</c:v>
                </c:pt>
                <c:pt idx="1">
                  <c:v>Prudentópolis</c:v>
                </c:pt>
                <c:pt idx="2">
                  <c:v>Lapa</c:v>
                </c:pt>
                <c:pt idx="3">
                  <c:v>Nova Tebas</c:v>
                </c:pt>
                <c:pt idx="4">
                  <c:v>Pinhão</c:v>
                </c:pt>
              </c:strCache>
            </c:strRef>
          </c:cat>
          <c:val>
            <c:numRef>
              <c:f>'Graduação EAD'!$E$24:$E$28</c:f>
              <c:numCache>
                <c:ptCount val="5"/>
                <c:pt idx="0">
                  <c:v>35</c:v>
                </c:pt>
                <c:pt idx="1">
                  <c:v>19</c:v>
                </c:pt>
                <c:pt idx="2">
                  <c:v>12</c:v>
                </c:pt>
                <c:pt idx="3">
                  <c:v>15</c:v>
                </c:pt>
                <c:pt idx="4">
                  <c:v>24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0925"/>
          <c:w val="0.089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5"/>
          <c:y val="0.08425"/>
          <c:w val="0.73"/>
          <c:h val="0.81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'Graduação EAD'!$B$31:$B$46</c:f>
              <c:strCache>
                <c:ptCount val="16"/>
                <c:pt idx="0">
                  <c:v>Apucarana</c:v>
                </c:pt>
                <c:pt idx="1">
                  <c:v>Bituruna</c:v>
                </c:pt>
                <c:pt idx="2">
                  <c:v>Dois Vizinhos</c:v>
                </c:pt>
                <c:pt idx="3">
                  <c:v>Flor da Serra do Sul</c:v>
                </c:pt>
                <c:pt idx="4">
                  <c:v>Goioerê</c:v>
                </c:pt>
                <c:pt idx="5">
                  <c:v>Guaraniaçu</c:v>
                </c:pt>
                <c:pt idx="6">
                  <c:v>Lapa</c:v>
                </c:pt>
                <c:pt idx="7">
                  <c:v>Laranjeiras do Sul</c:v>
                </c:pt>
                <c:pt idx="8">
                  <c:v>Nova Tebas</c:v>
                </c:pt>
                <c:pt idx="9">
                  <c:v>Palmital</c:v>
                </c:pt>
                <c:pt idx="10">
                  <c:v>Pato Branco</c:v>
                </c:pt>
                <c:pt idx="11">
                  <c:v>Pinhão</c:v>
                </c:pt>
                <c:pt idx="12">
                  <c:v>Prudentópolis</c:v>
                </c:pt>
                <c:pt idx="13">
                  <c:v>Ivaipora</c:v>
                </c:pt>
                <c:pt idx="14">
                  <c:v>Ibaiti</c:v>
                </c:pt>
                <c:pt idx="15">
                  <c:v>Itambé</c:v>
                </c:pt>
              </c:strCache>
            </c:strRef>
          </c:cat>
          <c:val>
            <c:numRef>
              <c:f>'Graduação EAD'!$C$31:$C$46</c:f>
              <c:numCache>
                <c:ptCount val="16"/>
                <c:pt idx="0">
                  <c:v>129</c:v>
                </c:pt>
                <c:pt idx="1">
                  <c:v>10</c:v>
                </c:pt>
                <c:pt idx="2">
                  <c:v>8</c:v>
                </c:pt>
                <c:pt idx="3">
                  <c:v>85</c:v>
                </c:pt>
                <c:pt idx="4">
                  <c:v>35</c:v>
                </c:pt>
                <c:pt idx="5">
                  <c:v>2</c:v>
                </c:pt>
                <c:pt idx="6">
                  <c:v>27</c:v>
                </c:pt>
                <c:pt idx="7">
                  <c:v>136</c:v>
                </c:pt>
                <c:pt idx="8">
                  <c:v>23</c:v>
                </c:pt>
                <c:pt idx="9">
                  <c:v>9</c:v>
                </c:pt>
                <c:pt idx="10">
                  <c:v>55</c:v>
                </c:pt>
                <c:pt idx="11">
                  <c:v>119</c:v>
                </c:pt>
                <c:pt idx="12">
                  <c:v>95</c:v>
                </c:pt>
                <c:pt idx="13">
                  <c:v>56</c:v>
                </c:pt>
                <c:pt idx="14">
                  <c:v>48</c:v>
                </c:pt>
                <c:pt idx="15">
                  <c:v>24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425"/>
          <c:y val="0.21025"/>
          <c:w val="0.11725"/>
          <c:h val="0.5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Matriculados por Curso - Pitanga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25"/>
          <c:y val="0.14025"/>
          <c:w val="0.8375"/>
          <c:h val="0.76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Alunado!$D$25:$D$27</c:f>
              <c:strCache>
                <c:ptCount val="3"/>
                <c:pt idx="0">
                  <c:v>Administração</c:v>
                </c:pt>
                <c:pt idx="1">
                  <c:v>Ciências Econômicas</c:v>
                </c:pt>
                <c:pt idx="2">
                  <c:v>Pedagogia</c:v>
                </c:pt>
              </c:strCache>
            </c:strRef>
          </c:cat>
          <c:val>
            <c:numRef>
              <c:f>Alunado!$E$25:$E$27</c:f>
              <c:numCache>
                <c:ptCount val="3"/>
                <c:pt idx="0">
                  <c:v>160</c:v>
                </c:pt>
                <c:pt idx="1">
                  <c:v>40</c:v>
                </c:pt>
                <c:pt idx="2">
                  <c:v>111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Matriculados por Curso - Prudentopolis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25"/>
          <c:y val="0.14025"/>
          <c:w val="0.8375"/>
          <c:h val="0.76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Alunado!$D$30:$D$32</c:f>
              <c:strCache>
                <c:ptCount val="3"/>
                <c:pt idx="0">
                  <c:v>Administração</c:v>
                </c:pt>
                <c:pt idx="1">
                  <c:v>Ciências Contábeis</c:v>
                </c:pt>
                <c:pt idx="2">
                  <c:v>Pedagogia</c:v>
                </c:pt>
              </c:strCache>
            </c:strRef>
          </c:cat>
          <c:val>
            <c:numRef>
              <c:f>Alunado!$E$30:$E$32</c:f>
              <c:numCache>
                <c:ptCount val="3"/>
                <c:pt idx="0">
                  <c:v>96</c:v>
                </c:pt>
                <c:pt idx="1">
                  <c:v>143</c:v>
                </c:pt>
                <c:pt idx="2">
                  <c:v>123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Matriculados por Curso - Cedeteg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25"/>
          <c:y val="0.14025"/>
          <c:w val="0.8375"/>
          <c:h val="0.76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DB6B5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Alunado!$B$30:$B$49</c:f>
              <c:strCache>
                <c:ptCount val="20"/>
                <c:pt idx="0">
                  <c:v>Agronomia</c:v>
                </c:pt>
                <c:pt idx="1">
                  <c:v>Ciências Biológicas - M</c:v>
                </c:pt>
                <c:pt idx="2">
                  <c:v>Ciências Biológicas - N</c:v>
                </c:pt>
                <c:pt idx="3">
                  <c:v>Ciências Biológicas Bach.</c:v>
                </c:pt>
                <c:pt idx="4">
                  <c:v>Ciência da Computação</c:v>
                </c:pt>
                <c:pt idx="5">
                  <c:v>Ed. Física Bacharelado</c:v>
                </c:pt>
                <c:pt idx="6">
                  <c:v>Enfermagem</c:v>
                </c:pt>
                <c:pt idx="7">
                  <c:v>Engenharia de Alimentos</c:v>
                </c:pt>
                <c:pt idx="8">
                  <c:v>Farmácia</c:v>
                </c:pt>
                <c:pt idx="9">
                  <c:v>Física</c:v>
                </c:pt>
                <c:pt idx="10">
                  <c:v>Fisioterapia</c:v>
                </c:pt>
                <c:pt idx="11">
                  <c:v>Geografia Licenciatura</c:v>
                </c:pt>
                <c:pt idx="12">
                  <c:v>Geografia Bacharelado</c:v>
                </c:pt>
                <c:pt idx="13">
                  <c:v>Matemática - M</c:v>
                </c:pt>
                <c:pt idx="14">
                  <c:v>Matemática - N</c:v>
                </c:pt>
                <c:pt idx="15">
                  <c:v>Matemática Aplic. e Comput.</c:v>
                </c:pt>
                <c:pt idx="16">
                  <c:v>Nutrição</c:v>
                </c:pt>
                <c:pt idx="17">
                  <c:v>Química Bacharelado</c:v>
                </c:pt>
                <c:pt idx="18">
                  <c:v>Química Licenciatura - N</c:v>
                </c:pt>
                <c:pt idx="19">
                  <c:v>Veterinária</c:v>
                </c:pt>
              </c:strCache>
            </c:strRef>
          </c:cat>
          <c:val>
            <c:numRef>
              <c:f>Alunado!$C$30:$C$49</c:f>
              <c:numCache>
                <c:ptCount val="20"/>
                <c:pt idx="0">
                  <c:v>256</c:v>
                </c:pt>
                <c:pt idx="1">
                  <c:v>70</c:v>
                </c:pt>
                <c:pt idx="2">
                  <c:v>100</c:v>
                </c:pt>
                <c:pt idx="3">
                  <c:v>30</c:v>
                </c:pt>
                <c:pt idx="4">
                  <c:v>128</c:v>
                </c:pt>
                <c:pt idx="5">
                  <c:v>135</c:v>
                </c:pt>
                <c:pt idx="6">
                  <c:v>136</c:v>
                </c:pt>
                <c:pt idx="7">
                  <c:v>112</c:v>
                </c:pt>
                <c:pt idx="8">
                  <c:v>132</c:v>
                </c:pt>
                <c:pt idx="9">
                  <c:v>75</c:v>
                </c:pt>
                <c:pt idx="10">
                  <c:v>173</c:v>
                </c:pt>
                <c:pt idx="11">
                  <c:v>142</c:v>
                </c:pt>
                <c:pt idx="12">
                  <c:v>88</c:v>
                </c:pt>
                <c:pt idx="13">
                  <c:v>21</c:v>
                </c:pt>
                <c:pt idx="14">
                  <c:v>98</c:v>
                </c:pt>
                <c:pt idx="15">
                  <c:v>18</c:v>
                </c:pt>
                <c:pt idx="16">
                  <c:v>143</c:v>
                </c:pt>
                <c:pt idx="17">
                  <c:v>69</c:v>
                </c:pt>
                <c:pt idx="18">
                  <c:v>80</c:v>
                </c:pt>
                <c:pt idx="19">
                  <c:v>236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Matriculados por Curso - Coronel Vivida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25"/>
          <c:y val="0.14"/>
          <c:w val="0.8375"/>
          <c:h val="0.76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Alunado!$D$35:$D$36</c:f>
              <c:strCache>
                <c:ptCount val="2"/>
                <c:pt idx="0">
                  <c:v>História</c:v>
                </c:pt>
                <c:pt idx="1">
                  <c:v>Letras Português</c:v>
                </c:pt>
              </c:strCache>
            </c:strRef>
          </c:cat>
          <c:val>
            <c:numRef>
              <c:f>Alunado!$E$35:$E$36</c:f>
              <c:numCache>
                <c:ptCount val="2"/>
                <c:pt idx="0">
                  <c:v>93</c:v>
                </c:pt>
                <c:pt idx="1">
                  <c:v>29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Matriculados por Curso - Laranjeiras do Sul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25"/>
          <c:y val="0.14"/>
          <c:w val="0.8375"/>
          <c:h val="0.76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Alunado!$D$39:$D$40</c:f>
              <c:strCache>
                <c:ptCount val="2"/>
                <c:pt idx="0">
                  <c:v>Secretariado Executivo</c:v>
                </c:pt>
                <c:pt idx="1">
                  <c:v>Pedagogia</c:v>
                </c:pt>
              </c:strCache>
            </c:strRef>
          </c:cat>
          <c:val>
            <c:numRef>
              <c:f>Alunado!$E$39:$E$40</c:f>
              <c:numCache>
                <c:ptCount val="2"/>
                <c:pt idx="0">
                  <c:v>43</c:v>
                </c:pt>
                <c:pt idx="1">
                  <c:v>141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Matriculados por Curso - Chopinzinho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25"/>
          <c:y val="0.14025"/>
          <c:w val="0.8375"/>
          <c:h val="0.76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Alunado!$B$52:$B$55</c:f>
              <c:strCache>
                <c:ptCount val="4"/>
                <c:pt idx="0">
                  <c:v>Administração</c:v>
                </c:pt>
                <c:pt idx="1">
                  <c:v>Secretariado Executivo</c:v>
                </c:pt>
                <c:pt idx="2">
                  <c:v>Ciências Contábeis</c:v>
                </c:pt>
                <c:pt idx="3">
                  <c:v>Pedagogia</c:v>
                </c:pt>
              </c:strCache>
            </c:strRef>
          </c:cat>
          <c:val>
            <c:numRef>
              <c:f>Alunado!$C$52:$C$55</c:f>
              <c:numCache>
                <c:ptCount val="4"/>
                <c:pt idx="0">
                  <c:v>136</c:v>
                </c:pt>
                <c:pt idx="1">
                  <c:v>14</c:v>
                </c:pt>
                <c:pt idx="2">
                  <c:v>82</c:v>
                </c:pt>
                <c:pt idx="3">
                  <c:v>137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Alunado por Setor de Conhecimento - SESA/G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"/>
          <c:y val="0.14"/>
          <c:w val="0.83775"/>
          <c:h val="0.76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'Depts.'!$B$8:$B$12</c:f>
              <c:strCache>
                <c:ptCount val="5"/>
                <c:pt idx="0">
                  <c:v>Administração</c:v>
                </c:pt>
                <c:pt idx="1">
                  <c:v>Ciências Contábeis</c:v>
                </c:pt>
                <c:pt idx="2">
                  <c:v>Ciências Econômicas</c:v>
                </c:pt>
                <c:pt idx="3">
                  <c:v>Secretariado Executivo</c:v>
                </c:pt>
                <c:pt idx="4">
                  <c:v>Serviço Social</c:v>
                </c:pt>
              </c:strCache>
            </c:strRef>
          </c:cat>
          <c:val>
            <c:numRef>
              <c:f>'Depts.'!$C$8:$C$12</c:f>
              <c:numCache>
                <c:ptCount val="5"/>
                <c:pt idx="0">
                  <c:v>360</c:v>
                </c:pt>
                <c:pt idx="1">
                  <c:v>273</c:v>
                </c:pt>
                <c:pt idx="2">
                  <c:v>162</c:v>
                </c:pt>
                <c:pt idx="3">
                  <c:v>116</c:v>
                </c:pt>
                <c:pt idx="4">
                  <c:v>137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511811024" right="0.511811024" top="0.787401575" bottom="0.787401575" header="0.31496062" footer="0.31496062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511811024" right="0.511811024" top="0.787401575" bottom="0.787401575" header="0.31496062" footer="0.31496062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511811024" right="0.511811024" top="0.787401575" bottom="0.787401575" header="0.31496062" footer="0.31496062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511811024" right="0.511811024" top="0.787401575" bottom="0.787401575" header="0.31496062" footer="0.31496062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511811024" right="0.511811024" top="0.787401575" bottom="0.787401575" header="0.31496062" footer="0.31496062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511811024" right="0.511811024" top="0.787401575" bottom="0.787401575" header="0.31496062" footer="0.31496062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511811024" right="0.511811024" top="0.787401575" bottom="0.787401575" header="0.31496062" footer="0.31496062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511811024" right="0.511811024" top="0.787401575" bottom="0.787401575" header="0.31496062" footer="0.31496062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511811024" right="0.511811024" top="0.787401575" bottom="0.787401575" header="0.31496062" footer="0.31496062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511811024" right="0.511811024" top="0.787401575" bottom="0.787401575" header="0.31496062" footer="0.31496062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511811024" right="0.511811024" top="0.787401575" bottom="0.787401575" header="0.31496062" footer="0.31496062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511811024" right="0.511811024" top="0.787401575" bottom="0.787401575" header="0.31496062" footer="0.31496062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511811024" right="0.511811024" top="0.787401575" bottom="0.787401575" header="0.31496062" footer="0.31496062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511811024" right="0.511811024" top="0.787401575" bottom="0.787401575" header="0.31496062" footer="0.3149606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511811024" right="0.511811024" top="0.787401575" bottom="0.787401575" header="0.31496062" footer="0.31496062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25025" cy="6086475"/>
    <xdr:graphicFrame>
      <xdr:nvGraphicFramePr>
        <xdr:cNvPr id="1" name="Shape 1025"/>
        <xdr:cNvGraphicFramePr/>
      </xdr:nvGraphicFramePr>
      <xdr:xfrm>
        <a:off x="0" y="0"/>
        <a:ext cx="972502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096000"/>
    <xdr:graphicFrame>
      <xdr:nvGraphicFramePr>
        <xdr:cNvPr id="1" name="Shape 1025"/>
        <xdr:cNvGraphicFramePr/>
      </xdr:nvGraphicFramePr>
      <xdr:xfrm>
        <a:off x="0" y="0"/>
        <a:ext cx="974407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5</xdr:row>
      <xdr:rowOff>19050</xdr:rowOff>
    </xdr:to>
    <xdr:pic>
      <xdr:nvPicPr>
        <xdr:cNvPr id="1" name="Picture 5" descr="DIPL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25025" cy="6086475"/>
    <xdr:graphicFrame>
      <xdr:nvGraphicFramePr>
        <xdr:cNvPr id="1" name="Shape 1025"/>
        <xdr:cNvGraphicFramePr/>
      </xdr:nvGraphicFramePr>
      <xdr:xfrm>
        <a:off x="0" y="0"/>
        <a:ext cx="972502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133350</xdr:rowOff>
    </xdr:from>
    <xdr:to>
      <xdr:col>0</xdr:col>
      <xdr:colOff>914400</xdr:colOff>
      <xdr:row>5</xdr:row>
      <xdr:rowOff>152400</xdr:rowOff>
    </xdr:to>
    <xdr:pic>
      <xdr:nvPicPr>
        <xdr:cNvPr id="1" name="Picture 1" descr="DIPL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33350"/>
          <a:ext cx="9048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25025" cy="6096000"/>
    <xdr:graphicFrame>
      <xdr:nvGraphicFramePr>
        <xdr:cNvPr id="1" name="Shape 1025"/>
        <xdr:cNvGraphicFramePr/>
      </xdr:nvGraphicFramePr>
      <xdr:xfrm>
        <a:off x="0" y="0"/>
        <a:ext cx="972502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25025" cy="6086475"/>
    <xdr:graphicFrame>
      <xdr:nvGraphicFramePr>
        <xdr:cNvPr id="1" name="Shape 1025"/>
        <xdr:cNvGraphicFramePr/>
      </xdr:nvGraphicFramePr>
      <xdr:xfrm>
        <a:off x="0" y="0"/>
        <a:ext cx="972502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25025" cy="6096000"/>
    <xdr:graphicFrame>
      <xdr:nvGraphicFramePr>
        <xdr:cNvPr id="1" name="Shape 1025"/>
        <xdr:cNvGraphicFramePr/>
      </xdr:nvGraphicFramePr>
      <xdr:xfrm>
        <a:off x="0" y="0"/>
        <a:ext cx="972502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25025" cy="6086475"/>
    <xdr:graphicFrame>
      <xdr:nvGraphicFramePr>
        <xdr:cNvPr id="1" name="Shape 1025"/>
        <xdr:cNvGraphicFramePr/>
      </xdr:nvGraphicFramePr>
      <xdr:xfrm>
        <a:off x="0" y="0"/>
        <a:ext cx="972502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25025" cy="6096000"/>
    <xdr:graphicFrame>
      <xdr:nvGraphicFramePr>
        <xdr:cNvPr id="1" name="Shape 1025"/>
        <xdr:cNvGraphicFramePr/>
      </xdr:nvGraphicFramePr>
      <xdr:xfrm>
        <a:off x="0" y="0"/>
        <a:ext cx="972502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904875</xdr:colOff>
      <xdr:row>4</xdr:row>
      <xdr:rowOff>152400</xdr:rowOff>
    </xdr:to>
    <xdr:pic>
      <xdr:nvPicPr>
        <xdr:cNvPr id="1" name="Picture 3" descr="DIPL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8953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914400</xdr:colOff>
      <xdr:row>4</xdr:row>
      <xdr:rowOff>152400</xdr:rowOff>
    </xdr:to>
    <xdr:pic>
      <xdr:nvPicPr>
        <xdr:cNvPr id="1" name="Picture 1" descr="DIPL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8953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914400</xdr:colOff>
      <xdr:row>4</xdr:row>
      <xdr:rowOff>152400</xdr:rowOff>
    </xdr:to>
    <xdr:pic>
      <xdr:nvPicPr>
        <xdr:cNvPr id="1" name="Picture 2" descr="DIPL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8953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4</xdr:row>
      <xdr:rowOff>133350</xdr:rowOff>
    </xdr:to>
    <xdr:pic>
      <xdr:nvPicPr>
        <xdr:cNvPr id="1" name="Picture 1" descr="DIPL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25025" cy="6086475"/>
    <xdr:graphicFrame>
      <xdr:nvGraphicFramePr>
        <xdr:cNvPr id="1" name="Shape 1025"/>
        <xdr:cNvGraphicFramePr/>
      </xdr:nvGraphicFramePr>
      <xdr:xfrm>
        <a:off x="0" y="0"/>
        <a:ext cx="972502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25025" cy="6086475"/>
    <xdr:graphicFrame>
      <xdr:nvGraphicFramePr>
        <xdr:cNvPr id="1" name="Shape 1025"/>
        <xdr:cNvGraphicFramePr/>
      </xdr:nvGraphicFramePr>
      <xdr:xfrm>
        <a:off x="0" y="0"/>
        <a:ext cx="972502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25025" cy="6086475"/>
    <xdr:graphicFrame>
      <xdr:nvGraphicFramePr>
        <xdr:cNvPr id="1" name="Shape 1025"/>
        <xdr:cNvGraphicFramePr/>
      </xdr:nvGraphicFramePr>
      <xdr:xfrm>
        <a:off x="0" y="0"/>
        <a:ext cx="972502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25025" cy="6096000"/>
    <xdr:graphicFrame>
      <xdr:nvGraphicFramePr>
        <xdr:cNvPr id="1" name="Shape 1025"/>
        <xdr:cNvGraphicFramePr/>
      </xdr:nvGraphicFramePr>
      <xdr:xfrm>
        <a:off x="0" y="0"/>
        <a:ext cx="972502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25025" cy="6096000"/>
    <xdr:graphicFrame>
      <xdr:nvGraphicFramePr>
        <xdr:cNvPr id="1" name="Shape 1025"/>
        <xdr:cNvGraphicFramePr/>
      </xdr:nvGraphicFramePr>
      <xdr:xfrm>
        <a:off x="0" y="0"/>
        <a:ext cx="972502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25025" cy="6086475"/>
    <xdr:graphicFrame>
      <xdr:nvGraphicFramePr>
        <xdr:cNvPr id="1" name="Shape 1025"/>
        <xdr:cNvGraphicFramePr/>
      </xdr:nvGraphicFramePr>
      <xdr:xfrm>
        <a:off x="0" y="0"/>
        <a:ext cx="972502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895350</xdr:colOff>
      <xdr:row>4</xdr:row>
      <xdr:rowOff>133350</xdr:rowOff>
    </xdr:to>
    <xdr:pic>
      <xdr:nvPicPr>
        <xdr:cNvPr id="1" name="Picture 1" descr="DIPL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895350</xdr:colOff>
      <xdr:row>4</xdr:row>
      <xdr:rowOff>142875</xdr:rowOff>
    </xdr:to>
    <xdr:pic>
      <xdr:nvPicPr>
        <xdr:cNvPr id="2" name="Picture 2" descr="DIPL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953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56"/>
  <sheetViews>
    <sheetView tabSelected="1" zoomScalePageLayoutView="0" workbookViewId="0" topLeftCell="A1">
      <selection activeCell="E43" sqref="E43"/>
    </sheetView>
  </sheetViews>
  <sheetFormatPr defaultColWidth="9.140625" defaultRowHeight="12.75"/>
  <cols>
    <col min="1" max="1" width="14.140625" style="0" customWidth="1"/>
    <col min="2" max="2" width="25.8515625" style="0" customWidth="1"/>
    <col min="3" max="3" width="6.140625" style="0" customWidth="1"/>
    <col min="4" max="4" width="22.8515625" style="0" customWidth="1"/>
    <col min="5" max="5" width="7.7109375" style="0" bestFit="1" customWidth="1"/>
  </cols>
  <sheetData>
    <row r="2" ht="18">
      <c r="B2" s="16" t="s">
        <v>152</v>
      </c>
    </row>
    <row r="5" spans="2:5" ht="12.75">
      <c r="B5" s="17" t="s">
        <v>93</v>
      </c>
      <c r="C5" s="18"/>
      <c r="D5" s="17" t="s">
        <v>94</v>
      </c>
      <c r="E5" s="19"/>
    </row>
    <row r="6" spans="2:5" ht="12.75">
      <c r="B6" s="6" t="s">
        <v>0</v>
      </c>
      <c r="C6" s="6">
        <v>1</v>
      </c>
      <c r="D6" s="6" t="s">
        <v>29</v>
      </c>
      <c r="E6" s="6">
        <v>3</v>
      </c>
    </row>
    <row r="7" spans="2:5" ht="12.75">
      <c r="B7" s="79" t="s">
        <v>101</v>
      </c>
      <c r="C7" s="79">
        <v>126</v>
      </c>
      <c r="D7" s="79" t="s">
        <v>1</v>
      </c>
      <c r="E7" s="79">
        <v>153</v>
      </c>
    </row>
    <row r="8" spans="2:5" ht="12.75">
      <c r="B8" s="79" t="s">
        <v>102</v>
      </c>
      <c r="C8" s="79">
        <v>180</v>
      </c>
      <c r="D8" s="79" t="s">
        <v>3</v>
      </c>
      <c r="E8" s="79">
        <v>163</v>
      </c>
    </row>
    <row r="9" spans="2:5" ht="12.75">
      <c r="B9" s="79" t="s">
        <v>125</v>
      </c>
      <c r="C9" s="79">
        <v>41</v>
      </c>
      <c r="D9" s="79" t="s">
        <v>17</v>
      </c>
      <c r="E9" s="79">
        <v>87</v>
      </c>
    </row>
    <row r="10" spans="2:5" ht="12.75">
      <c r="B10" s="79" t="s">
        <v>2</v>
      </c>
      <c r="C10" s="79">
        <v>47</v>
      </c>
      <c r="D10" s="79" t="s">
        <v>30</v>
      </c>
      <c r="E10" s="79">
        <v>155</v>
      </c>
    </row>
    <row r="11" spans="2:5" ht="12.75">
      <c r="B11" s="79" t="s">
        <v>103</v>
      </c>
      <c r="C11" s="79">
        <v>110</v>
      </c>
      <c r="D11" s="79" t="s">
        <v>31</v>
      </c>
      <c r="E11" s="79">
        <v>186</v>
      </c>
    </row>
    <row r="12" spans="2:5" ht="12.75">
      <c r="B12" s="79" t="s">
        <v>104</v>
      </c>
      <c r="C12" s="79">
        <v>163</v>
      </c>
      <c r="D12" s="79" t="s">
        <v>24</v>
      </c>
      <c r="E12" s="79">
        <v>123</v>
      </c>
    </row>
    <row r="13" spans="2:5" ht="12.75">
      <c r="B13" s="79" t="s">
        <v>5</v>
      </c>
      <c r="C13" s="79">
        <v>162</v>
      </c>
      <c r="D13" s="79" t="s">
        <v>7</v>
      </c>
      <c r="E13" s="79">
        <v>155</v>
      </c>
    </row>
    <row r="14" spans="2:5" ht="12.75">
      <c r="B14" s="79" t="s">
        <v>6</v>
      </c>
      <c r="C14" s="79">
        <v>124</v>
      </c>
      <c r="D14" s="79" t="s">
        <v>32</v>
      </c>
      <c r="E14" s="79">
        <v>38</v>
      </c>
    </row>
    <row r="15" spans="2:5" ht="12.75">
      <c r="B15" s="79" t="s">
        <v>105</v>
      </c>
      <c r="C15" s="79">
        <v>94</v>
      </c>
      <c r="D15" s="79" t="s">
        <v>14</v>
      </c>
      <c r="E15" s="79">
        <v>44</v>
      </c>
    </row>
    <row r="16" spans="2:5" ht="12.75">
      <c r="B16" s="79" t="s">
        <v>106</v>
      </c>
      <c r="C16" s="79">
        <v>123</v>
      </c>
      <c r="D16" s="79" t="s">
        <v>13</v>
      </c>
      <c r="E16" s="79">
        <v>52</v>
      </c>
    </row>
    <row r="17" spans="2:5" ht="12.75">
      <c r="B17" s="79" t="s">
        <v>9</v>
      </c>
      <c r="C17" s="79">
        <v>116</v>
      </c>
      <c r="D17" s="79" t="s">
        <v>8</v>
      </c>
      <c r="E17" s="79">
        <v>118</v>
      </c>
    </row>
    <row r="18" spans="2:5" ht="12.75">
      <c r="B18" s="79" t="s">
        <v>10</v>
      </c>
      <c r="C18" s="79">
        <v>137</v>
      </c>
      <c r="D18" s="79" t="s">
        <v>15</v>
      </c>
      <c r="E18" s="79">
        <v>135</v>
      </c>
    </row>
    <row r="19" spans="2:5" ht="12.75">
      <c r="B19" s="79" t="s">
        <v>113</v>
      </c>
      <c r="C19" s="79">
        <v>63</v>
      </c>
      <c r="D19" s="79" t="s">
        <v>33</v>
      </c>
      <c r="E19" s="79">
        <v>104</v>
      </c>
    </row>
    <row r="20" spans="2:5" ht="12.75">
      <c r="B20" s="79" t="s">
        <v>114</v>
      </c>
      <c r="C20" s="79">
        <v>11</v>
      </c>
      <c r="D20" s="79" t="s">
        <v>34</v>
      </c>
      <c r="E20" s="79">
        <v>135</v>
      </c>
    </row>
    <row r="21" spans="2:5" ht="12.75">
      <c r="B21" s="79" t="s">
        <v>115</v>
      </c>
      <c r="C21" s="79">
        <v>67</v>
      </c>
      <c r="D21" s="79" t="s">
        <v>120</v>
      </c>
      <c r="E21" s="79">
        <v>33</v>
      </c>
    </row>
    <row r="22" spans="2:5" ht="12.75">
      <c r="B22" s="79" t="s">
        <v>116</v>
      </c>
      <c r="C22" s="79">
        <v>20</v>
      </c>
      <c r="D22" s="79" t="s">
        <v>121</v>
      </c>
      <c r="E22" s="79">
        <v>41</v>
      </c>
    </row>
    <row r="23" spans="2:5" ht="12.75">
      <c r="B23" s="79" t="s">
        <v>107</v>
      </c>
      <c r="C23" s="79">
        <v>63</v>
      </c>
      <c r="D23" s="13" t="s">
        <v>46</v>
      </c>
      <c r="E23" s="11">
        <f>SUM(E6:E22)</f>
        <v>1725</v>
      </c>
    </row>
    <row r="24" spans="2:5" ht="12.75">
      <c r="B24" s="79" t="s">
        <v>108</v>
      </c>
      <c r="C24" s="79">
        <v>128</v>
      </c>
      <c r="D24" s="81" t="s">
        <v>96</v>
      </c>
      <c r="E24" s="82"/>
    </row>
    <row r="25" spans="2:5" ht="12.75">
      <c r="B25" s="79" t="s">
        <v>14</v>
      </c>
      <c r="C25" s="79">
        <v>106</v>
      </c>
      <c r="D25" s="79" t="s">
        <v>1</v>
      </c>
      <c r="E25" s="79">
        <v>160</v>
      </c>
    </row>
    <row r="26" spans="2:5" ht="12.75">
      <c r="B26" s="79" t="s">
        <v>117</v>
      </c>
      <c r="C26" s="79">
        <v>131</v>
      </c>
      <c r="D26" s="79" t="s">
        <v>5</v>
      </c>
      <c r="E26" s="79">
        <v>40</v>
      </c>
    </row>
    <row r="27" spans="2:5" ht="12.75">
      <c r="B27" s="79" t="s">
        <v>118</v>
      </c>
      <c r="C27" s="79">
        <v>152</v>
      </c>
      <c r="D27" s="79" t="s">
        <v>15</v>
      </c>
      <c r="E27" s="79">
        <v>111</v>
      </c>
    </row>
    <row r="28" spans="2:5" ht="12.75">
      <c r="B28" s="11" t="s">
        <v>46</v>
      </c>
      <c r="C28" s="12">
        <f>SUM(C6:C27)</f>
        <v>2165</v>
      </c>
      <c r="D28" s="14" t="s">
        <v>46</v>
      </c>
      <c r="E28" s="14">
        <f>SUM(E25:E27)</f>
        <v>311</v>
      </c>
    </row>
    <row r="29" spans="2:5" ht="12.75">
      <c r="B29" s="17" t="s">
        <v>95</v>
      </c>
      <c r="C29" s="19"/>
      <c r="D29" s="20" t="s">
        <v>97</v>
      </c>
      <c r="E29" s="21"/>
    </row>
    <row r="30" spans="2:5" ht="12.75">
      <c r="B30" s="79" t="s">
        <v>16</v>
      </c>
      <c r="C30" s="79">
        <v>256</v>
      </c>
      <c r="D30" s="79" t="s">
        <v>1</v>
      </c>
      <c r="E30" s="79">
        <v>96</v>
      </c>
    </row>
    <row r="31" spans="2:5" ht="12.75">
      <c r="B31" s="79" t="s">
        <v>111</v>
      </c>
      <c r="C31" s="79">
        <v>70</v>
      </c>
      <c r="D31" s="79" t="s">
        <v>3</v>
      </c>
      <c r="E31" s="79">
        <v>143</v>
      </c>
    </row>
    <row r="32" spans="2:5" ht="12.75">
      <c r="B32" s="79" t="s">
        <v>112</v>
      </c>
      <c r="C32" s="79">
        <v>100</v>
      </c>
      <c r="D32" s="79" t="s">
        <v>15</v>
      </c>
      <c r="E32" s="79">
        <v>123</v>
      </c>
    </row>
    <row r="33" spans="2:5" ht="12.75">
      <c r="B33" s="79" t="s">
        <v>170</v>
      </c>
      <c r="C33" s="79">
        <v>30</v>
      </c>
      <c r="D33" s="15" t="s">
        <v>46</v>
      </c>
      <c r="E33" s="14">
        <f>SUM(E30:E32)</f>
        <v>362</v>
      </c>
    </row>
    <row r="34" spans="2:5" ht="12.75">
      <c r="B34" s="79" t="s">
        <v>4</v>
      </c>
      <c r="C34" s="79">
        <v>128</v>
      </c>
      <c r="D34" s="20" t="s">
        <v>98</v>
      </c>
      <c r="E34" s="22"/>
    </row>
    <row r="35" spans="2:5" ht="12.75">
      <c r="B35" s="79" t="s">
        <v>18</v>
      </c>
      <c r="C35" s="79">
        <v>135</v>
      </c>
      <c r="D35" s="79" t="s">
        <v>7</v>
      </c>
      <c r="E35" s="79">
        <v>93</v>
      </c>
    </row>
    <row r="36" spans="2:5" ht="12.75">
      <c r="B36" s="79" t="s">
        <v>19</v>
      </c>
      <c r="C36" s="79">
        <v>136</v>
      </c>
      <c r="D36" s="79" t="s">
        <v>13</v>
      </c>
      <c r="E36" s="79">
        <v>29</v>
      </c>
    </row>
    <row r="37" spans="2:5" ht="12.75">
      <c r="B37" s="79" t="s">
        <v>20</v>
      </c>
      <c r="C37" s="79">
        <v>112</v>
      </c>
      <c r="D37" s="8" t="s">
        <v>46</v>
      </c>
      <c r="E37" s="8">
        <f>SUM(E35:E36)</f>
        <v>122</v>
      </c>
    </row>
    <row r="38" spans="2:5" ht="12.75">
      <c r="B38" s="79" t="s">
        <v>21</v>
      </c>
      <c r="C38" s="79">
        <v>132</v>
      </c>
      <c r="D38" s="17" t="s">
        <v>99</v>
      </c>
      <c r="E38" s="19"/>
    </row>
    <row r="39" spans="2:5" ht="12.75">
      <c r="B39" s="79" t="s">
        <v>22</v>
      </c>
      <c r="C39" s="79">
        <v>75</v>
      </c>
      <c r="D39" s="79" t="s">
        <v>9</v>
      </c>
      <c r="E39" s="79">
        <v>43</v>
      </c>
    </row>
    <row r="40" spans="2:5" ht="12.75">
      <c r="B40" s="79" t="s">
        <v>23</v>
      </c>
      <c r="C40" s="79">
        <v>173</v>
      </c>
      <c r="D40" s="79" t="s">
        <v>15</v>
      </c>
      <c r="E40" s="79">
        <v>141</v>
      </c>
    </row>
    <row r="41" spans="2:5" ht="12.75">
      <c r="B41" s="79" t="s">
        <v>24</v>
      </c>
      <c r="C41" s="79">
        <v>142</v>
      </c>
      <c r="D41" s="8" t="s">
        <v>46</v>
      </c>
      <c r="E41" s="8">
        <f>SUM(E39:E40)</f>
        <v>184</v>
      </c>
    </row>
    <row r="42" spans="2:5" ht="12.75">
      <c r="B42" s="79" t="s">
        <v>25</v>
      </c>
      <c r="C42" s="80">
        <v>88</v>
      </c>
      <c r="D42" s="37" t="s">
        <v>46</v>
      </c>
      <c r="E42" s="37">
        <f>SUM(E23,C28,E28,C50,E33,E37,E41,C56)</f>
        <v>7480</v>
      </c>
    </row>
    <row r="43" spans="2:3" ht="12.75">
      <c r="B43" s="79" t="s">
        <v>109</v>
      </c>
      <c r="C43" s="80">
        <v>21</v>
      </c>
    </row>
    <row r="44" spans="2:3" ht="12.75">
      <c r="B44" s="79" t="s">
        <v>110</v>
      </c>
      <c r="C44" s="79">
        <v>98</v>
      </c>
    </row>
    <row r="45" spans="2:3" ht="12.75">
      <c r="B45" s="79" t="s">
        <v>171</v>
      </c>
      <c r="C45" s="79">
        <v>18</v>
      </c>
    </row>
    <row r="46" spans="2:3" ht="12.75">
      <c r="B46" s="79" t="s">
        <v>26</v>
      </c>
      <c r="C46" s="79">
        <v>143</v>
      </c>
    </row>
    <row r="47" spans="2:3" ht="12.75">
      <c r="B47" s="79" t="s">
        <v>27</v>
      </c>
      <c r="C47" s="79">
        <v>69</v>
      </c>
    </row>
    <row r="48" spans="2:3" ht="12.75">
      <c r="B48" s="79" t="s">
        <v>119</v>
      </c>
      <c r="C48" s="79">
        <v>80</v>
      </c>
    </row>
    <row r="49" spans="2:3" ht="12.75">
      <c r="B49" s="79" t="s">
        <v>28</v>
      </c>
      <c r="C49" s="79">
        <v>236</v>
      </c>
    </row>
    <row r="50" spans="2:3" ht="12.75">
      <c r="B50" s="14" t="s">
        <v>46</v>
      </c>
      <c r="C50" s="14">
        <f>SUM(C30:C49)</f>
        <v>2242</v>
      </c>
    </row>
    <row r="51" spans="2:3" ht="12.75">
      <c r="B51" s="17" t="s">
        <v>100</v>
      </c>
      <c r="C51" s="19"/>
    </row>
    <row r="52" spans="2:3" ht="12.75">
      <c r="B52" s="79" t="s">
        <v>1</v>
      </c>
      <c r="C52" s="79">
        <v>136</v>
      </c>
    </row>
    <row r="53" spans="2:3" ht="12.75">
      <c r="B53" s="79" t="s">
        <v>9</v>
      </c>
      <c r="C53" s="79">
        <v>14</v>
      </c>
    </row>
    <row r="54" spans="2:3" ht="12.75">
      <c r="B54" s="79" t="s">
        <v>3</v>
      </c>
      <c r="C54" s="79">
        <v>82</v>
      </c>
    </row>
    <row r="55" spans="2:3" ht="12.75">
      <c r="B55" s="79" t="s">
        <v>15</v>
      </c>
      <c r="C55" s="79">
        <v>137</v>
      </c>
    </row>
    <row r="56" spans="2:3" ht="12.75">
      <c r="B56" s="13" t="s">
        <v>46</v>
      </c>
      <c r="C56" s="14">
        <f>SUM(C52:C55)</f>
        <v>369</v>
      </c>
    </row>
  </sheetData>
  <sheetProtection/>
  <mergeCells count="1">
    <mergeCell ref="D24:E24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I38"/>
  <sheetViews>
    <sheetView zoomScalePageLayoutView="0" workbookViewId="0" topLeftCell="A12">
      <selection activeCell="J38" sqref="J38"/>
    </sheetView>
  </sheetViews>
  <sheetFormatPr defaultColWidth="9.140625" defaultRowHeight="12.75"/>
  <cols>
    <col min="1" max="1" width="13.57421875" style="0" customWidth="1"/>
    <col min="2" max="2" width="25.00390625" style="5" customWidth="1"/>
    <col min="3" max="3" width="7.140625" style="5" bestFit="1" customWidth="1"/>
    <col min="4" max="4" width="33.57421875" style="5" bestFit="1" customWidth="1"/>
    <col min="5" max="5" width="7.7109375" style="5" customWidth="1"/>
    <col min="6" max="6" width="15.28125" style="5" bestFit="1" customWidth="1"/>
    <col min="7" max="7" width="7.140625" style="5" bestFit="1" customWidth="1"/>
    <col min="8" max="8" width="17.28125" style="5" bestFit="1" customWidth="1"/>
    <col min="9" max="9" width="7.140625" style="0" bestFit="1" customWidth="1"/>
  </cols>
  <sheetData>
    <row r="1" ht="12.75"/>
    <row r="2" ht="12.75"/>
    <row r="3" ht="12.75"/>
    <row r="4" ht="12.75"/>
    <row r="5" ht="12.75"/>
    <row r="6" ht="26.25" thickBot="1">
      <c r="B6" s="10" t="s">
        <v>83</v>
      </c>
    </row>
    <row r="7" spans="2:5" ht="13.5" thickBot="1">
      <c r="B7" s="44" t="s">
        <v>79</v>
      </c>
      <c r="C7" s="48" t="s">
        <v>46</v>
      </c>
      <c r="D7" s="44" t="s">
        <v>80</v>
      </c>
      <c r="E7" s="48" t="s">
        <v>46</v>
      </c>
    </row>
    <row r="8" spans="2:6" ht="13.5" thickBot="1">
      <c r="B8" s="45" t="s">
        <v>1</v>
      </c>
      <c r="C8" s="52">
        <v>360</v>
      </c>
      <c r="D8" s="42" t="s">
        <v>125</v>
      </c>
      <c r="E8" s="48">
        <v>41</v>
      </c>
      <c r="F8" s="40"/>
    </row>
    <row r="9" spans="2:5" ht="13.5" thickBot="1">
      <c r="B9" s="45" t="s">
        <v>3</v>
      </c>
      <c r="C9" s="52">
        <v>273</v>
      </c>
      <c r="D9" s="45" t="s">
        <v>81</v>
      </c>
      <c r="E9" s="48">
        <v>47</v>
      </c>
    </row>
    <row r="10" spans="2:8" ht="13.5" thickBot="1">
      <c r="B10" s="42" t="s">
        <v>5</v>
      </c>
      <c r="C10" s="52">
        <v>162</v>
      </c>
      <c r="D10" s="45" t="s">
        <v>6</v>
      </c>
      <c r="E10" s="48">
        <v>124</v>
      </c>
      <c r="F10" s="40"/>
      <c r="H10" s="40"/>
    </row>
    <row r="11" spans="2:6" ht="13.5" thickBot="1">
      <c r="B11" s="45" t="s">
        <v>9</v>
      </c>
      <c r="C11" s="52">
        <v>116</v>
      </c>
      <c r="D11" s="45" t="s">
        <v>7</v>
      </c>
      <c r="E11" s="48">
        <v>217</v>
      </c>
      <c r="F11" s="47"/>
    </row>
    <row r="12" spans="2:5" ht="13.5" thickBot="1">
      <c r="B12" s="45" t="s">
        <v>10</v>
      </c>
      <c r="C12" s="52">
        <v>137</v>
      </c>
      <c r="D12" s="45" t="s">
        <v>11</v>
      </c>
      <c r="E12" s="48">
        <v>74</v>
      </c>
    </row>
    <row r="13" spans="2:5" ht="13.5" thickBot="1">
      <c r="B13" s="45"/>
      <c r="C13" s="50"/>
      <c r="D13" s="45" t="s">
        <v>14</v>
      </c>
      <c r="E13" s="48">
        <v>106</v>
      </c>
    </row>
    <row r="14" spans="2:5" ht="13.5" thickBot="1">
      <c r="B14" s="45"/>
      <c r="C14" s="49"/>
      <c r="D14" s="45" t="s">
        <v>13</v>
      </c>
      <c r="E14" s="48">
        <v>191</v>
      </c>
    </row>
    <row r="15" spans="2:5" ht="13.5" thickBot="1">
      <c r="B15" s="45"/>
      <c r="C15" s="49"/>
      <c r="D15" s="45" t="s">
        <v>15</v>
      </c>
      <c r="E15" s="48">
        <v>283</v>
      </c>
    </row>
    <row r="16" spans="2:5" ht="13.5" thickBot="1">
      <c r="B16" s="45"/>
      <c r="C16" s="49"/>
      <c r="D16" s="45" t="s">
        <v>12</v>
      </c>
      <c r="E16" s="48">
        <v>68</v>
      </c>
    </row>
    <row r="18" ht="26.25" thickBot="1">
      <c r="B18" s="10" t="s">
        <v>82</v>
      </c>
    </row>
    <row r="19" spans="2:7" ht="13.5" thickBot="1">
      <c r="B19" s="44" t="s">
        <v>84</v>
      </c>
      <c r="C19" s="48" t="s">
        <v>46</v>
      </c>
      <c r="D19" s="44" t="s">
        <v>85</v>
      </c>
      <c r="E19" s="48" t="s">
        <v>46</v>
      </c>
      <c r="F19" s="44" t="s">
        <v>86</v>
      </c>
      <c r="G19" s="48" t="s">
        <v>46</v>
      </c>
    </row>
    <row r="20" spans="2:7" ht="13.5" thickBot="1">
      <c r="B20" s="42" t="s">
        <v>16</v>
      </c>
      <c r="C20" s="48">
        <v>256</v>
      </c>
      <c r="D20" s="42" t="s">
        <v>4</v>
      </c>
      <c r="E20" s="48">
        <v>128</v>
      </c>
      <c r="F20" s="42" t="s">
        <v>89</v>
      </c>
      <c r="G20" s="48">
        <v>135</v>
      </c>
    </row>
    <row r="21" spans="2:7" ht="13.5" thickBot="1">
      <c r="B21" s="42" t="s">
        <v>155</v>
      </c>
      <c r="C21" s="48">
        <v>170</v>
      </c>
      <c r="D21" s="42" t="s">
        <v>20</v>
      </c>
      <c r="E21" s="48">
        <v>112</v>
      </c>
      <c r="F21" s="42" t="s">
        <v>19</v>
      </c>
      <c r="G21" s="48">
        <v>136</v>
      </c>
    </row>
    <row r="22" spans="2:7" ht="13.5" thickBot="1">
      <c r="B22" s="42" t="s">
        <v>156</v>
      </c>
      <c r="C22" s="48">
        <v>30</v>
      </c>
      <c r="D22" s="42" t="s">
        <v>22</v>
      </c>
      <c r="E22" s="48">
        <v>75</v>
      </c>
      <c r="F22" s="42" t="s">
        <v>21</v>
      </c>
      <c r="G22" s="48">
        <v>132</v>
      </c>
    </row>
    <row r="23" spans="2:7" ht="13.5" thickBot="1">
      <c r="B23" s="42" t="s">
        <v>24</v>
      </c>
      <c r="C23" s="48">
        <v>142</v>
      </c>
      <c r="D23" s="42" t="s">
        <v>154</v>
      </c>
      <c r="E23" s="48">
        <v>119</v>
      </c>
      <c r="F23" s="42" t="s">
        <v>23</v>
      </c>
      <c r="G23" s="48">
        <v>173</v>
      </c>
    </row>
    <row r="24" spans="2:7" ht="13.5" thickBot="1">
      <c r="B24" s="42" t="s">
        <v>25</v>
      </c>
      <c r="C24" s="48">
        <v>88</v>
      </c>
      <c r="D24" s="42" t="s">
        <v>157</v>
      </c>
      <c r="E24" s="48">
        <v>18</v>
      </c>
      <c r="F24" s="42" t="s">
        <v>26</v>
      </c>
      <c r="G24" s="48">
        <v>143</v>
      </c>
    </row>
    <row r="25" spans="2:7" ht="13.5" thickBot="1">
      <c r="B25" s="42" t="s">
        <v>88</v>
      </c>
      <c r="C25" s="48">
        <v>236</v>
      </c>
      <c r="D25" s="42" t="s">
        <v>153</v>
      </c>
      <c r="E25" s="48">
        <v>80</v>
      </c>
      <c r="G25" s="48"/>
    </row>
    <row r="26" spans="2:7" ht="13.5" thickBot="1">
      <c r="B26" s="43"/>
      <c r="C26" s="53"/>
      <c r="D26" s="46" t="s">
        <v>27</v>
      </c>
      <c r="E26" s="54">
        <v>69</v>
      </c>
      <c r="F26" s="42"/>
      <c r="G26" s="48"/>
    </row>
    <row r="27" spans="2:3" ht="12.75">
      <c r="B27" s="41"/>
      <c r="C27" s="41"/>
    </row>
    <row r="29" ht="26.25" thickBot="1">
      <c r="B29" s="10" t="s">
        <v>90</v>
      </c>
    </row>
    <row r="30" spans="2:9" ht="13.5" thickBot="1">
      <c r="B30" s="44" t="s">
        <v>84</v>
      </c>
      <c r="C30" s="48" t="s">
        <v>46</v>
      </c>
      <c r="D30" s="44" t="s">
        <v>86</v>
      </c>
      <c r="E30" s="48" t="s">
        <v>46</v>
      </c>
      <c r="F30" s="44" t="s">
        <v>80</v>
      </c>
      <c r="G30" s="48" t="s">
        <v>46</v>
      </c>
      <c r="H30" s="44" t="s">
        <v>79</v>
      </c>
      <c r="I30" s="48" t="s">
        <v>46</v>
      </c>
    </row>
    <row r="31" spans="2:9" ht="13.5" thickBot="1">
      <c r="B31" s="45" t="s">
        <v>91</v>
      </c>
      <c r="C31" s="48">
        <v>186</v>
      </c>
      <c r="D31" s="45" t="s">
        <v>89</v>
      </c>
      <c r="E31" s="48">
        <v>89</v>
      </c>
      <c r="F31" s="45" t="s">
        <v>7</v>
      </c>
      <c r="G31" s="48">
        <v>155</v>
      </c>
      <c r="H31" s="45" t="s">
        <v>1</v>
      </c>
      <c r="I31" s="52">
        <v>153</v>
      </c>
    </row>
    <row r="32" spans="2:9" ht="13.5" thickBot="1">
      <c r="B32" s="45" t="s">
        <v>92</v>
      </c>
      <c r="C32" s="48">
        <v>155</v>
      </c>
      <c r="D32" s="45" t="s">
        <v>33</v>
      </c>
      <c r="E32" s="48">
        <v>105</v>
      </c>
      <c r="F32" s="45" t="s">
        <v>32</v>
      </c>
      <c r="G32" s="48">
        <v>38</v>
      </c>
      <c r="H32" s="45" t="s">
        <v>3</v>
      </c>
      <c r="I32" s="52">
        <v>163</v>
      </c>
    </row>
    <row r="33" spans="2:9" ht="13.5" thickBot="1">
      <c r="B33" s="45" t="s">
        <v>87</v>
      </c>
      <c r="C33" s="48">
        <v>123</v>
      </c>
      <c r="D33" s="45" t="s">
        <v>34</v>
      </c>
      <c r="E33" s="48">
        <v>135</v>
      </c>
      <c r="F33" s="45" t="s">
        <v>14</v>
      </c>
      <c r="G33" s="48">
        <v>44</v>
      </c>
      <c r="H33" s="45" t="s">
        <v>35</v>
      </c>
      <c r="I33" s="52">
        <v>74</v>
      </c>
    </row>
    <row r="34" spans="2:9" ht="13.5" thickBot="1">
      <c r="B34" s="45" t="s">
        <v>8</v>
      </c>
      <c r="C34" s="48">
        <v>118</v>
      </c>
      <c r="D34" s="45"/>
      <c r="E34" s="48"/>
      <c r="F34" s="45" t="s">
        <v>13</v>
      </c>
      <c r="G34" s="48">
        <v>52</v>
      </c>
      <c r="I34" s="55"/>
    </row>
    <row r="35" spans="2:9" ht="13.5" thickBot="1">
      <c r="B35" s="45"/>
      <c r="C35" s="48"/>
      <c r="D35" s="45"/>
      <c r="E35" s="48"/>
      <c r="F35" s="45" t="s">
        <v>15</v>
      </c>
      <c r="G35" s="48">
        <v>135</v>
      </c>
      <c r="H35" s="45"/>
      <c r="I35" s="51"/>
    </row>
    <row r="38" ht="12.75">
      <c r="G38" s="40"/>
    </row>
  </sheetData>
  <sheetProtection/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X48"/>
  <sheetViews>
    <sheetView zoomScalePageLayoutView="0" workbookViewId="0" topLeftCell="A9">
      <selection activeCell="K8" sqref="K8:L8"/>
    </sheetView>
  </sheetViews>
  <sheetFormatPr defaultColWidth="9.140625" defaultRowHeight="12.75"/>
  <cols>
    <col min="1" max="1" width="14.00390625" style="0" customWidth="1"/>
    <col min="2" max="2" width="26.421875" style="0" bestFit="1" customWidth="1"/>
    <col min="4" max="4" width="10.7109375" style="0" customWidth="1"/>
    <col min="5" max="5" width="22.140625" style="0" bestFit="1" customWidth="1"/>
    <col min="8" max="8" width="20.28125" style="0" bestFit="1" customWidth="1"/>
    <col min="10" max="10" width="11.00390625" style="0" customWidth="1"/>
    <col min="11" max="11" width="21.28125" style="0" customWidth="1"/>
    <col min="14" max="14" width="20.28125" style="0" bestFit="1" customWidth="1"/>
    <col min="17" max="17" width="22.421875" style="0" bestFit="1" customWidth="1"/>
    <col min="20" max="20" width="17.28125" style="0" bestFit="1" customWidth="1"/>
    <col min="23" max="23" width="17.00390625" style="0" bestFit="1" customWidth="1"/>
  </cols>
  <sheetData>
    <row r="2" spans="2:8" ht="12.75">
      <c r="B2" s="83" t="s">
        <v>132</v>
      </c>
      <c r="C2" s="83"/>
      <c r="D2" s="83"/>
      <c r="E2" s="83"/>
      <c r="F2" s="83"/>
      <c r="G2" s="83"/>
      <c r="H2" s="83"/>
    </row>
    <row r="3" spans="2:8" ht="12.75">
      <c r="B3" s="83"/>
      <c r="C3" s="83"/>
      <c r="D3" s="83"/>
      <c r="E3" s="83"/>
      <c r="F3" s="83"/>
      <c r="G3" s="83"/>
      <c r="H3" s="83"/>
    </row>
    <row r="4" spans="14:15" ht="12.75">
      <c r="N4" s="1"/>
      <c r="O4" s="1"/>
    </row>
    <row r="5" spans="14:15" ht="12.75">
      <c r="N5" s="1"/>
      <c r="O5" s="1"/>
    </row>
    <row r="6" spans="14:15" ht="12.75">
      <c r="N6" s="1"/>
      <c r="O6" s="1"/>
    </row>
    <row r="7" spans="2:24" ht="12.75">
      <c r="B7" s="17" t="s">
        <v>93</v>
      </c>
      <c r="C7" s="18"/>
      <c r="E7" s="17" t="s">
        <v>95</v>
      </c>
      <c r="F7" s="19"/>
      <c r="H7" s="17" t="s">
        <v>100</v>
      </c>
      <c r="I7" s="19"/>
      <c r="K7" s="17" t="s">
        <v>99</v>
      </c>
      <c r="L7" s="19"/>
      <c r="N7" s="17" t="s">
        <v>94</v>
      </c>
      <c r="O7" s="19"/>
      <c r="Q7" s="33" t="s">
        <v>96</v>
      </c>
      <c r="R7" s="33"/>
      <c r="T7" s="33" t="s">
        <v>97</v>
      </c>
      <c r="U7" s="33"/>
      <c r="W7" s="33" t="s">
        <v>98</v>
      </c>
      <c r="X7" s="33"/>
    </row>
    <row r="8" spans="2:24" ht="12.75">
      <c r="B8" s="38" t="s">
        <v>0</v>
      </c>
      <c r="C8" s="38">
        <v>1</v>
      </c>
      <c r="E8" s="38" t="s">
        <v>16</v>
      </c>
      <c r="F8" s="38">
        <v>256</v>
      </c>
      <c r="H8" s="38" t="s">
        <v>1</v>
      </c>
      <c r="I8" s="38">
        <v>136</v>
      </c>
      <c r="K8" s="38" t="s">
        <v>9</v>
      </c>
      <c r="L8" s="38">
        <v>43</v>
      </c>
      <c r="N8" s="38" t="s">
        <v>29</v>
      </c>
      <c r="O8" s="38">
        <v>3</v>
      </c>
      <c r="Q8" s="38" t="s">
        <v>1</v>
      </c>
      <c r="R8" s="38">
        <v>160</v>
      </c>
      <c r="T8" s="38" t="s">
        <v>1</v>
      </c>
      <c r="U8" s="38">
        <v>96</v>
      </c>
      <c r="W8" s="38" t="s">
        <v>7</v>
      </c>
      <c r="X8" s="38">
        <v>93</v>
      </c>
    </row>
    <row r="9" spans="2:24" ht="12.75">
      <c r="B9" s="38" t="s">
        <v>101</v>
      </c>
      <c r="C9" s="38">
        <v>126</v>
      </c>
      <c r="E9" s="38" t="s">
        <v>111</v>
      </c>
      <c r="F9" s="38">
        <v>70</v>
      </c>
      <c r="H9" s="38" t="s">
        <v>9</v>
      </c>
      <c r="I9" s="38">
        <v>14</v>
      </c>
      <c r="K9" s="38" t="s">
        <v>15</v>
      </c>
      <c r="L9" s="38">
        <v>141</v>
      </c>
      <c r="N9" s="38" t="s">
        <v>1</v>
      </c>
      <c r="O9" s="38">
        <v>153</v>
      </c>
      <c r="Q9" s="38" t="s">
        <v>15</v>
      </c>
      <c r="R9" s="38">
        <v>111</v>
      </c>
      <c r="T9" s="38" t="s">
        <v>3</v>
      </c>
      <c r="U9" s="38">
        <v>143</v>
      </c>
      <c r="W9" s="38" t="s">
        <v>13</v>
      </c>
      <c r="X9" s="38">
        <v>29</v>
      </c>
    </row>
    <row r="10" spans="2:24" ht="12.75">
      <c r="B10" s="38" t="s">
        <v>102</v>
      </c>
      <c r="C10" s="38">
        <v>180</v>
      </c>
      <c r="E10" s="38" t="s">
        <v>112</v>
      </c>
      <c r="F10" s="38">
        <v>100</v>
      </c>
      <c r="H10" s="38" t="s">
        <v>3</v>
      </c>
      <c r="I10" s="38">
        <v>82</v>
      </c>
      <c r="K10" s="8" t="s">
        <v>46</v>
      </c>
      <c r="L10" s="8">
        <f>SUM(L8:L9)</f>
        <v>184</v>
      </c>
      <c r="N10" s="38" t="s">
        <v>3</v>
      </c>
      <c r="O10" s="38">
        <v>163</v>
      </c>
      <c r="Q10" s="39" t="s">
        <v>5</v>
      </c>
      <c r="R10" s="39">
        <v>40</v>
      </c>
      <c r="T10" s="38" t="s">
        <v>15</v>
      </c>
      <c r="U10" s="38">
        <v>123</v>
      </c>
      <c r="W10" s="8" t="s">
        <v>46</v>
      </c>
      <c r="X10" s="8">
        <v>122</v>
      </c>
    </row>
    <row r="11" spans="2:24" ht="12.75">
      <c r="B11" s="38" t="s">
        <v>125</v>
      </c>
      <c r="C11" s="38">
        <v>41</v>
      </c>
      <c r="E11" s="38" t="s">
        <v>167</v>
      </c>
      <c r="F11" s="38">
        <v>30</v>
      </c>
      <c r="G11" s="7"/>
      <c r="H11" s="38" t="s">
        <v>15</v>
      </c>
      <c r="I11" s="38">
        <v>137</v>
      </c>
      <c r="J11" s="7"/>
      <c r="K11" s="85" t="s">
        <v>128</v>
      </c>
      <c r="L11" s="84"/>
      <c r="M11" s="7"/>
      <c r="N11" s="38" t="s">
        <v>17</v>
      </c>
      <c r="O11" s="38">
        <v>87</v>
      </c>
      <c r="Q11" s="14" t="s">
        <v>46</v>
      </c>
      <c r="R11" s="14">
        <f>SUM(R8:R10)</f>
        <v>311</v>
      </c>
      <c r="T11" s="13" t="s">
        <v>46</v>
      </c>
      <c r="U11" s="14">
        <f>SUM(U8:U10)</f>
        <v>362</v>
      </c>
      <c r="W11" s="84"/>
      <c r="X11" s="84"/>
    </row>
    <row r="12" spans="2:24" ht="12.75">
      <c r="B12" s="38" t="s">
        <v>2</v>
      </c>
      <c r="C12" s="38">
        <v>47</v>
      </c>
      <c r="D12" s="7"/>
      <c r="E12" s="38" t="s">
        <v>4</v>
      </c>
      <c r="F12" s="38">
        <v>128</v>
      </c>
      <c r="G12" s="7"/>
      <c r="H12" s="13" t="s">
        <v>46</v>
      </c>
      <c r="I12" s="14">
        <f>SUM(I8:I11)</f>
        <v>369</v>
      </c>
      <c r="J12" s="7"/>
      <c r="K12" s="7"/>
      <c r="L12" s="7"/>
      <c r="M12" s="7"/>
      <c r="N12" s="38" t="s">
        <v>30</v>
      </c>
      <c r="O12" s="38">
        <v>155</v>
      </c>
      <c r="Q12" s="84"/>
      <c r="R12" s="84"/>
      <c r="S12" s="7"/>
      <c r="T12" s="84"/>
      <c r="U12" s="84"/>
      <c r="V12" s="7"/>
      <c r="W12" s="85" t="s">
        <v>162</v>
      </c>
      <c r="X12" s="84"/>
    </row>
    <row r="13" spans="2:24" ht="12.75">
      <c r="B13" s="38" t="s">
        <v>103</v>
      </c>
      <c r="C13" s="38">
        <v>110</v>
      </c>
      <c r="D13" s="7"/>
      <c r="E13" s="38" t="s">
        <v>18</v>
      </c>
      <c r="F13" s="38">
        <v>135</v>
      </c>
      <c r="G13" s="7"/>
      <c r="H13" s="84"/>
      <c r="I13" s="84"/>
      <c r="J13" s="7"/>
      <c r="K13" s="7"/>
      <c r="L13" s="7"/>
      <c r="M13" s="7"/>
      <c r="N13" s="38" t="s">
        <v>31</v>
      </c>
      <c r="O13" s="38">
        <v>186</v>
      </c>
      <c r="Q13" s="85" t="s">
        <v>128</v>
      </c>
      <c r="R13" s="84"/>
      <c r="S13" s="7"/>
      <c r="T13" s="84" t="s">
        <v>128</v>
      </c>
      <c r="U13" s="84"/>
      <c r="V13" s="7"/>
      <c r="W13" s="7"/>
      <c r="X13" s="7"/>
    </row>
    <row r="14" spans="2:24" ht="12.75">
      <c r="B14" s="38" t="s">
        <v>104</v>
      </c>
      <c r="C14" s="38">
        <v>163</v>
      </c>
      <c r="D14" s="7"/>
      <c r="E14" s="38" t="s">
        <v>19</v>
      </c>
      <c r="F14" s="38">
        <v>136</v>
      </c>
      <c r="G14" s="7"/>
      <c r="H14" s="85" t="s">
        <v>160</v>
      </c>
      <c r="I14" s="84"/>
      <c r="J14" s="7"/>
      <c r="K14" s="7"/>
      <c r="L14" s="7"/>
      <c r="M14" s="7"/>
      <c r="N14" s="38" t="s">
        <v>24</v>
      </c>
      <c r="O14" s="38">
        <v>123</v>
      </c>
      <c r="W14" s="7"/>
      <c r="X14" s="7"/>
    </row>
    <row r="15" spans="2:15" ht="12.75">
      <c r="B15" s="38" t="s">
        <v>5</v>
      </c>
      <c r="C15" s="38">
        <v>162</v>
      </c>
      <c r="D15" s="7"/>
      <c r="E15" s="38" t="s">
        <v>20</v>
      </c>
      <c r="F15" s="38">
        <v>112</v>
      </c>
      <c r="G15" s="7"/>
      <c r="H15" s="26"/>
      <c r="I15" s="26"/>
      <c r="J15" s="7"/>
      <c r="K15" s="7"/>
      <c r="L15" s="7"/>
      <c r="M15" s="7"/>
      <c r="N15" s="38" t="s">
        <v>7</v>
      </c>
      <c r="O15" s="38">
        <v>155</v>
      </c>
    </row>
    <row r="16" spans="2:15" ht="12.75">
      <c r="B16" s="38" t="s">
        <v>6</v>
      </c>
      <c r="C16" s="38">
        <v>124</v>
      </c>
      <c r="D16" s="7"/>
      <c r="E16" s="38" t="s">
        <v>21</v>
      </c>
      <c r="F16" s="38">
        <v>132</v>
      </c>
      <c r="G16" s="7"/>
      <c r="H16" s="24"/>
      <c r="I16" s="25"/>
      <c r="J16" s="7"/>
      <c r="M16" s="7"/>
      <c r="N16" s="38" t="s">
        <v>32</v>
      </c>
      <c r="O16" s="38">
        <v>38</v>
      </c>
    </row>
    <row r="17" spans="2:15" ht="12.75">
      <c r="B17" s="38" t="s">
        <v>105</v>
      </c>
      <c r="C17" s="38">
        <v>94</v>
      </c>
      <c r="D17" s="7"/>
      <c r="E17" s="38" t="s">
        <v>22</v>
      </c>
      <c r="F17" s="38">
        <v>75</v>
      </c>
      <c r="G17" s="7"/>
      <c r="H17" s="7"/>
      <c r="I17" s="7"/>
      <c r="J17" s="7"/>
      <c r="M17" s="7"/>
      <c r="N17" s="38" t="s">
        <v>14</v>
      </c>
      <c r="O17" s="38">
        <v>44</v>
      </c>
    </row>
    <row r="18" spans="2:15" ht="12.75">
      <c r="B18" s="38" t="s">
        <v>106</v>
      </c>
      <c r="C18" s="38">
        <v>123</v>
      </c>
      <c r="D18" s="7"/>
      <c r="E18" s="38" t="s">
        <v>23</v>
      </c>
      <c r="F18" s="38">
        <v>173</v>
      </c>
      <c r="G18" s="7"/>
      <c r="H18" s="7"/>
      <c r="I18" s="7"/>
      <c r="J18" s="7"/>
      <c r="M18" s="7"/>
      <c r="N18" s="38" t="s">
        <v>13</v>
      </c>
      <c r="O18" s="38">
        <v>52</v>
      </c>
    </row>
    <row r="19" spans="2:15" ht="12.75">
      <c r="B19" s="38" t="s">
        <v>9</v>
      </c>
      <c r="C19" s="38">
        <v>116</v>
      </c>
      <c r="D19" s="7"/>
      <c r="E19" s="38" t="s">
        <v>24</v>
      </c>
      <c r="F19" s="38">
        <v>142</v>
      </c>
      <c r="G19" s="7"/>
      <c r="H19" s="7"/>
      <c r="I19" s="7"/>
      <c r="J19" s="7"/>
      <c r="M19" s="7"/>
      <c r="N19" s="38" t="s">
        <v>8</v>
      </c>
      <c r="O19" s="38">
        <v>118</v>
      </c>
    </row>
    <row r="20" spans="2:15" ht="12.75">
      <c r="B20" s="38" t="s">
        <v>10</v>
      </c>
      <c r="C20" s="38">
        <v>137</v>
      </c>
      <c r="D20" s="7"/>
      <c r="E20" s="38" t="s">
        <v>25</v>
      </c>
      <c r="F20" s="38">
        <v>88</v>
      </c>
      <c r="G20" s="7"/>
      <c r="H20" s="7"/>
      <c r="I20" s="7"/>
      <c r="J20" s="7"/>
      <c r="M20" s="7"/>
      <c r="N20" s="38" t="s">
        <v>15</v>
      </c>
      <c r="O20" s="38">
        <v>135</v>
      </c>
    </row>
    <row r="21" spans="2:15" ht="12.75">
      <c r="B21" s="38" t="s">
        <v>113</v>
      </c>
      <c r="C21" s="38">
        <v>63</v>
      </c>
      <c r="D21" s="7"/>
      <c r="E21" s="38" t="s">
        <v>109</v>
      </c>
      <c r="F21" s="38">
        <v>22</v>
      </c>
      <c r="G21" s="7"/>
      <c r="H21" s="7"/>
      <c r="I21" s="7"/>
      <c r="J21" s="7"/>
      <c r="M21" s="7"/>
      <c r="N21" s="38" t="s">
        <v>33</v>
      </c>
      <c r="O21" s="38">
        <v>104</v>
      </c>
    </row>
    <row r="22" spans="2:15" ht="12.75">
      <c r="B22" s="38" t="s">
        <v>114</v>
      </c>
      <c r="C22" s="38">
        <v>11</v>
      </c>
      <c r="D22" s="7"/>
      <c r="E22" s="38" t="s">
        <v>110</v>
      </c>
      <c r="F22" s="38">
        <v>97</v>
      </c>
      <c r="G22" s="7"/>
      <c r="H22" s="7"/>
      <c r="I22" s="7"/>
      <c r="J22" s="7"/>
      <c r="M22" s="7"/>
      <c r="N22" s="38" t="s">
        <v>34</v>
      </c>
      <c r="O22" s="38">
        <v>135</v>
      </c>
    </row>
    <row r="23" spans="2:15" ht="12.75">
      <c r="B23" s="38" t="s">
        <v>115</v>
      </c>
      <c r="C23" s="38">
        <v>67</v>
      </c>
      <c r="D23" s="7"/>
      <c r="E23" s="38" t="s">
        <v>166</v>
      </c>
      <c r="F23" s="38">
        <v>18</v>
      </c>
      <c r="G23" s="7"/>
      <c r="H23" s="7"/>
      <c r="I23" s="7"/>
      <c r="J23" s="7"/>
      <c r="M23" s="7"/>
      <c r="N23" s="38" t="s">
        <v>120</v>
      </c>
      <c r="O23" s="38">
        <v>33</v>
      </c>
    </row>
    <row r="24" spans="2:15" ht="12.75">
      <c r="B24" s="38" t="s">
        <v>116</v>
      </c>
      <c r="C24" s="38">
        <v>20</v>
      </c>
      <c r="D24" s="7"/>
      <c r="E24" s="38" t="s">
        <v>26</v>
      </c>
      <c r="F24" s="38">
        <v>143</v>
      </c>
      <c r="G24" s="7"/>
      <c r="H24" s="7"/>
      <c r="I24" s="7"/>
      <c r="J24" s="7"/>
      <c r="M24" s="7"/>
      <c r="N24" s="38" t="s">
        <v>121</v>
      </c>
      <c r="O24" s="38">
        <v>41</v>
      </c>
    </row>
    <row r="25" spans="2:15" ht="12.75">
      <c r="B25" s="38" t="s">
        <v>107</v>
      </c>
      <c r="C25" s="38">
        <v>63</v>
      </c>
      <c r="D25" s="7"/>
      <c r="E25" s="38" t="s">
        <v>27</v>
      </c>
      <c r="F25" s="38">
        <v>69</v>
      </c>
      <c r="G25" s="7"/>
      <c r="H25" s="7"/>
      <c r="I25" s="7"/>
      <c r="J25" s="7"/>
      <c r="M25" s="7"/>
      <c r="N25" s="13" t="s">
        <v>46</v>
      </c>
      <c r="O25" s="14">
        <f>SUM(O8:O24)</f>
        <v>1725</v>
      </c>
    </row>
    <row r="26" spans="2:15" ht="12.75">
      <c r="B26" s="38" t="s">
        <v>108</v>
      </c>
      <c r="C26" s="38">
        <v>128</v>
      </c>
      <c r="D26" s="7"/>
      <c r="E26" s="38" t="s">
        <v>119</v>
      </c>
      <c r="F26" s="38">
        <v>80</v>
      </c>
      <c r="G26" s="7"/>
      <c r="H26" s="7"/>
      <c r="I26" s="7"/>
      <c r="J26" s="7"/>
      <c r="M26" s="7"/>
      <c r="N26" s="84" t="s">
        <v>131</v>
      </c>
      <c r="O26" s="84"/>
    </row>
    <row r="27" spans="2:15" ht="12.75">
      <c r="B27" s="38" t="s">
        <v>14</v>
      </c>
      <c r="C27" s="38">
        <v>106</v>
      </c>
      <c r="D27" s="7"/>
      <c r="E27" s="38" t="s">
        <v>28</v>
      </c>
      <c r="F27" s="38">
        <v>236</v>
      </c>
      <c r="G27" s="7"/>
      <c r="H27" s="7"/>
      <c r="I27" s="7"/>
      <c r="J27" s="7"/>
      <c r="M27" s="7"/>
      <c r="N27" s="85" t="s">
        <v>161</v>
      </c>
      <c r="O27" s="84"/>
    </row>
    <row r="28" spans="2:15" ht="12.75">
      <c r="B28" s="38" t="s">
        <v>117</v>
      </c>
      <c r="C28" s="38">
        <v>131</v>
      </c>
      <c r="D28" s="7"/>
      <c r="E28" s="14" t="s">
        <v>46</v>
      </c>
      <c r="F28" s="14">
        <f>SUM(F8:F27)</f>
        <v>2242</v>
      </c>
      <c r="G28" s="7"/>
      <c r="H28" s="7"/>
      <c r="I28" s="7"/>
      <c r="J28" s="7"/>
      <c r="M28" s="7"/>
      <c r="N28" s="24"/>
      <c r="O28" s="25"/>
    </row>
    <row r="29" spans="2:15" ht="12.75">
      <c r="B29" s="38" t="s">
        <v>118</v>
      </c>
      <c r="C29" s="38">
        <v>152</v>
      </c>
      <c r="D29" s="7"/>
      <c r="E29" s="85" t="s">
        <v>159</v>
      </c>
      <c r="F29" s="84"/>
      <c r="G29" s="7"/>
      <c r="H29" s="7"/>
      <c r="I29" s="7"/>
      <c r="J29" s="7"/>
      <c r="K29" s="28"/>
      <c r="M29" s="7"/>
      <c r="N29" s="24"/>
      <c r="O29" s="25"/>
    </row>
    <row r="30" spans="2:15" ht="12.75">
      <c r="B30" s="11" t="s">
        <v>46</v>
      </c>
      <c r="C30" s="11">
        <f>SUM(C8,C9,C10,C11,C12,C13,C14,C15,C16,C18,C17,C19,C20,C21,C22,C23,C24,C25,C26,C27,C28,C29)</f>
        <v>2165</v>
      </c>
      <c r="D30" s="7"/>
      <c r="E30" s="84" t="s">
        <v>127</v>
      </c>
      <c r="F30" s="84"/>
      <c r="G30" s="7"/>
      <c r="H30" s="7"/>
      <c r="I30" s="7"/>
      <c r="J30" s="7"/>
      <c r="K30" s="28"/>
      <c r="M30" s="7"/>
      <c r="N30" s="24"/>
      <c r="O30" s="25"/>
    </row>
    <row r="31" spans="2:15" ht="12.75">
      <c r="B31" s="87" t="s">
        <v>126</v>
      </c>
      <c r="C31" s="88"/>
      <c r="D31" s="7"/>
      <c r="E31" s="24"/>
      <c r="F31" s="7"/>
      <c r="G31" s="7"/>
      <c r="H31" s="7"/>
      <c r="I31" s="7"/>
      <c r="J31" s="7"/>
      <c r="K31" s="28"/>
      <c r="M31" s="7"/>
      <c r="N31" s="7"/>
      <c r="O31" s="7"/>
    </row>
    <row r="32" spans="2:15" ht="12.75">
      <c r="B32" s="89" t="s">
        <v>127</v>
      </c>
      <c r="C32" s="88"/>
      <c r="D32" s="7"/>
      <c r="E32" s="7"/>
      <c r="F32" s="7"/>
      <c r="G32" s="7"/>
      <c r="H32" s="7"/>
      <c r="I32" s="7"/>
      <c r="J32" s="7"/>
      <c r="K32" s="29"/>
      <c r="M32" s="7"/>
      <c r="N32" s="7"/>
      <c r="O32" s="7"/>
    </row>
    <row r="33" spans="2:9" ht="12.75">
      <c r="B33" s="7"/>
      <c r="C33" s="7"/>
      <c r="D33" s="7"/>
      <c r="H33" s="7"/>
      <c r="I33" s="7"/>
    </row>
    <row r="34" spans="2:3" ht="12.75">
      <c r="B34" s="32" t="s">
        <v>48</v>
      </c>
      <c r="C34" s="32">
        <f>SUM(C30,F28,I12,L10,O25,R11,U11,X10)</f>
        <v>7480</v>
      </c>
    </row>
    <row r="35" spans="2:3" ht="12.75">
      <c r="B35" s="32" t="s">
        <v>49</v>
      </c>
      <c r="C35" s="32">
        <v>861</v>
      </c>
    </row>
    <row r="36" spans="2:3" ht="12.75">
      <c r="B36" s="32" t="s">
        <v>46</v>
      </c>
      <c r="C36" s="32">
        <f>SUM(C34:C35)</f>
        <v>8341</v>
      </c>
    </row>
    <row r="37" spans="2:3" ht="12.75">
      <c r="B37" s="3"/>
      <c r="C37" s="3"/>
    </row>
    <row r="39" spans="2:5" ht="12.75">
      <c r="B39" s="23"/>
      <c r="C39" s="14" t="s">
        <v>130</v>
      </c>
      <c r="D39" s="14" t="s">
        <v>60</v>
      </c>
      <c r="E39" s="14" t="s">
        <v>46</v>
      </c>
    </row>
    <row r="40" spans="2:5" ht="12.75">
      <c r="B40" s="30" t="s">
        <v>58</v>
      </c>
      <c r="C40" s="23">
        <f>SUM(C30,F28,I12,L10,R11,X10)</f>
        <v>5393</v>
      </c>
      <c r="D40" s="23">
        <v>650</v>
      </c>
      <c r="E40" s="23">
        <f>SUM(C40:D40)</f>
        <v>6043</v>
      </c>
    </row>
    <row r="41" spans="2:5" ht="12.75">
      <c r="B41" s="30" t="s">
        <v>59</v>
      </c>
      <c r="C41" s="23">
        <f>SUM(O25,U11)</f>
        <v>2087</v>
      </c>
      <c r="D41" s="23">
        <v>211</v>
      </c>
      <c r="E41" s="23">
        <f>SUM(C41:D41)</f>
        <v>2298</v>
      </c>
    </row>
    <row r="42" spans="2:5" ht="12.75">
      <c r="B42" s="14" t="s">
        <v>46</v>
      </c>
      <c r="C42" s="23">
        <f>SUM(C40:C41)</f>
        <v>7480</v>
      </c>
      <c r="D42" s="23">
        <f>SUM(D40:D41)</f>
        <v>861</v>
      </c>
      <c r="E42" s="23">
        <f>SUM(C42:D42)</f>
        <v>8341</v>
      </c>
    </row>
    <row r="45" spans="2:4" ht="12.75">
      <c r="B45" s="14" t="s">
        <v>56</v>
      </c>
      <c r="C45" s="56" t="s">
        <v>163</v>
      </c>
      <c r="D45" s="30"/>
    </row>
    <row r="46" spans="2:4" ht="12.75">
      <c r="B46" s="23"/>
      <c r="C46" s="56" t="s">
        <v>164</v>
      </c>
      <c r="D46" s="30"/>
    </row>
    <row r="47" spans="2:4" ht="12.75">
      <c r="B47" s="23"/>
      <c r="C47" s="86" t="s">
        <v>129</v>
      </c>
      <c r="D47" s="86"/>
    </row>
    <row r="48" spans="2:4" ht="12.75">
      <c r="B48" s="23"/>
      <c r="C48" s="90" t="s">
        <v>165</v>
      </c>
      <c r="D48" s="86"/>
    </row>
  </sheetData>
  <sheetProtection/>
  <mergeCells count="18">
    <mergeCell ref="K11:L11"/>
    <mergeCell ref="C48:D48"/>
    <mergeCell ref="W11:X11"/>
    <mergeCell ref="Q12:R12"/>
    <mergeCell ref="W12:X12"/>
    <mergeCell ref="Q13:R13"/>
    <mergeCell ref="T12:U12"/>
    <mergeCell ref="T13:U13"/>
    <mergeCell ref="N26:O26"/>
    <mergeCell ref="N27:O27"/>
    <mergeCell ref="B2:H3"/>
    <mergeCell ref="H13:I13"/>
    <mergeCell ref="H14:I14"/>
    <mergeCell ref="C47:D47"/>
    <mergeCell ref="E29:F29"/>
    <mergeCell ref="E30:F30"/>
    <mergeCell ref="B31:C31"/>
    <mergeCell ref="B32:C32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49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13.7109375" style="0" customWidth="1"/>
    <col min="2" max="2" width="17.8515625" style="0" bestFit="1" customWidth="1"/>
    <col min="4" max="4" width="18.421875" style="0" bestFit="1" customWidth="1"/>
    <col min="7" max="7" width="16.00390625" style="0" bestFit="1" customWidth="1"/>
    <col min="8" max="8" width="10.140625" style="0" customWidth="1"/>
    <col min="9" max="9" width="8.8515625" style="0" customWidth="1"/>
    <col min="10" max="10" width="16.00390625" style="0" customWidth="1"/>
    <col min="11" max="11" width="8.7109375" style="0" bestFit="1" customWidth="1"/>
    <col min="13" max="13" width="16.00390625" style="0" bestFit="1" customWidth="1"/>
  </cols>
  <sheetData>
    <row r="2" spans="2:5" ht="18">
      <c r="B2" s="93" t="s">
        <v>151</v>
      </c>
      <c r="C2" s="93"/>
      <c r="D2" s="93"/>
      <c r="E2" s="93"/>
    </row>
    <row r="6" spans="2:5" ht="12.75">
      <c r="B6" s="95" t="s">
        <v>44</v>
      </c>
      <c r="C6" s="96"/>
      <c r="D6" s="94" t="s">
        <v>54</v>
      </c>
      <c r="E6" s="94"/>
    </row>
    <row r="7" spans="2:5" ht="12.75">
      <c r="B7" s="91"/>
      <c r="C7" s="92"/>
      <c r="D7" s="91"/>
      <c r="E7" s="92"/>
    </row>
    <row r="8" spans="2:5" ht="12.75">
      <c r="B8" s="2" t="s">
        <v>50</v>
      </c>
      <c r="C8" s="2" t="s">
        <v>47</v>
      </c>
      <c r="D8" s="2" t="s">
        <v>50</v>
      </c>
      <c r="E8" s="2" t="s">
        <v>47</v>
      </c>
    </row>
    <row r="9" spans="2:5" ht="12.75">
      <c r="B9" s="91"/>
      <c r="C9" s="92"/>
      <c r="D9" s="91"/>
      <c r="E9" s="92"/>
    </row>
    <row r="10" spans="2:8" ht="12.75">
      <c r="B10" s="9" t="s">
        <v>36</v>
      </c>
      <c r="C10" s="9">
        <v>76</v>
      </c>
      <c r="D10" s="9" t="s">
        <v>36</v>
      </c>
      <c r="E10" s="9">
        <v>53</v>
      </c>
      <c r="H10" s="7"/>
    </row>
    <row r="11" spans="2:8" ht="12.75">
      <c r="B11" s="9" t="s">
        <v>37</v>
      </c>
      <c r="C11" s="9">
        <v>10</v>
      </c>
      <c r="D11" s="9" t="s">
        <v>51</v>
      </c>
      <c r="E11" s="9">
        <v>8</v>
      </c>
      <c r="H11" s="7"/>
    </row>
    <row r="12" spans="2:8" ht="12.75">
      <c r="B12" s="9" t="s">
        <v>149</v>
      </c>
      <c r="C12" s="9">
        <v>56</v>
      </c>
      <c r="D12" s="9" t="s">
        <v>57</v>
      </c>
      <c r="E12" s="9">
        <v>2</v>
      </c>
      <c r="H12" s="7"/>
    </row>
    <row r="13" spans="2:8" ht="12.75">
      <c r="B13" s="9" t="s">
        <v>38</v>
      </c>
      <c r="C13" s="9">
        <v>85</v>
      </c>
      <c r="D13" s="9" t="s">
        <v>53</v>
      </c>
      <c r="E13" s="9">
        <v>15</v>
      </c>
      <c r="H13" s="7"/>
    </row>
    <row r="14" spans="2:8" ht="12.75">
      <c r="B14" s="9" t="s">
        <v>39</v>
      </c>
      <c r="C14" s="9">
        <v>69</v>
      </c>
      <c r="D14" s="9" t="s">
        <v>39</v>
      </c>
      <c r="E14" s="9">
        <v>20</v>
      </c>
      <c r="H14" s="7"/>
    </row>
    <row r="15" spans="2:8" ht="12.75">
      <c r="B15" s="9" t="s">
        <v>40</v>
      </c>
      <c r="C15" s="9">
        <v>7</v>
      </c>
      <c r="D15" s="9" t="s">
        <v>40</v>
      </c>
      <c r="E15" s="9">
        <v>1</v>
      </c>
      <c r="H15" s="7"/>
    </row>
    <row r="16" spans="2:8" ht="12.75">
      <c r="B16" s="9" t="s">
        <v>41</v>
      </c>
      <c r="C16" s="9">
        <v>9</v>
      </c>
      <c r="D16" s="9" t="s">
        <v>42</v>
      </c>
      <c r="E16" s="9">
        <v>48</v>
      </c>
      <c r="H16" s="7"/>
    </row>
    <row r="17" spans="2:8" ht="12.75">
      <c r="B17" s="9" t="s">
        <v>42</v>
      </c>
      <c r="C17" s="9">
        <v>7</v>
      </c>
      <c r="D17" s="9" t="s">
        <v>43</v>
      </c>
      <c r="E17" s="9">
        <v>38</v>
      </c>
      <c r="H17" s="7"/>
    </row>
    <row r="18" spans="2:8" ht="12.75">
      <c r="B18" s="9" t="s">
        <v>43</v>
      </c>
      <c r="C18" s="9">
        <v>8</v>
      </c>
      <c r="D18" s="9" t="s">
        <v>52</v>
      </c>
      <c r="E18" s="9">
        <v>26</v>
      </c>
      <c r="H18" s="7"/>
    </row>
    <row r="19" spans="2:8" ht="12.75">
      <c r="B19" s="8" t="s">
        <v>46</v>
      </c>
      <c r="C19" s="8">
        <f>SUM(C10:C18)</f>
        <v>327</v>
      </c>
      <c r="D19" s="8" t="s">
        <v>46</v>
      </c>
      <c r="E19" s="8">
        <f>SUM(E10:E18)</f>
        <v>211</v>
      </c>
      <c r="H19" s="7"/>
    </row>
    <row r="20" spans="2:6" ht="12.75">
      <c r="B20" s="94" t="s">
        <v>169</v>
      </c>
      <c r="C20" s="94"/>
      <c r="D20" s="94" t="s">
        <v>55</v>
      </c>
      <c r="E20" s="94"/>
      <c r="F20" s="7"/>
    </row>
    <row r="21" spans="2:6" ht="12.75">
      <c r="B21" s="91"/>
      <c r="C21" s="92"/>
      <c r="D21" s="91"/>
      <c r="E21" s="92"/>
      <c r="F21" s="7"/>
    </row>
    <row r="22" spans="2:6" ht="12.75">
      <c r="B22" s="2" t="s">
        <v>50</v>
      </c>
      <c r="C22" s="2" t="s">
        <v>47</v>
      </c>
      <c r="D22" s="2" t="s">
        <v>50</v>
      </c>
      <c r="E22" s="2" t="s">
        <v>47</v>
      </c>
      <c r="F22" s="7"/>
    </row>
    <row r="23" spans="2:5" ht="12.75">
      <c r="B23" s="91"/>
      <c r="C23" s="92"/>
      <c r="D23" s="91"/>
      <c r="E23" s="92"/>
    </row>
    <row r="24" spans="2:5" ht="12.75">
      <c r="B24" s="9" t="s">
        <v>150</v>
      </c>
      <c r="C24" s="9">
        <v>48</v>
      </c>
      <c r="D24" s="9" t="s">
        <v>45</v>
      </c>
      <c r="E24" s="9">
        <v>35</v>
      </c>
    </row>
    <row r="25" spans="2:5" ht="12.75">
      <c r="B25" s="9" t="s">
        <v>168</v>
      </c>
      <c r="C25" s="9">
        <v>24</v>
      </c>
      <c r="D25" s="9" t="s">
        <v>52</v>
      </c>
      <c r="E25" s="9">
        <v>19</v>
      </c>
    </row>
    <row r="26" spans="2:5" ht="12.75">
      <c r="B26" s="9" t="s">
        <v>39</v>
      </c>
      <c r="C26" s="9">
        <v>47</v>
      </c>
      <c r="D26" s="9" t="s">
        <v>53</v>
      </c>
      <c r="E26" s="9">
        <v>12</v>
      </c>
    </row>
    <row r="27" spans="2:5" ht="12.75">
      <c r="B27" s="9" t="s">
        <v>52</v>
      </c>
      <c r="C27" s="9">
        <v>50</v>
      </c>
      <c r="D27" s="9" t="s">
        <v>40</v>
      </c>
      <c r="E27" s="9">
        <v>15</v>
      </c>
    </row>
    <row r="28" spans="2:5" ht="12.75">
      <c r="B28" s="9" t="s">
        <v>43</v>
      </c>
      <c r="C28" s="9">
        <v>49</v>
      </c>
      <c r="D28" s="9" t="s">
        <v>43</v>
      </c>
      <c r="E28" s="9">
        <v>24</v>
      </c>
    </row>
    <row r="29" spans="2:5" ht="12.75">
      <c r="B29" s="8" t="s">
        <v>46</v>
      </c>
      <c r="C29" s="8">
        <f>SUM(C24:C28)</f>
        <v>218</v>
      </c>
      <c r="D29" s="8" t="s">
        <v>46</v>
      </c>
      <c r="E29" s="8">
        <f>SUM(E24:E28)</f>
        <v>105</v>
      </c>
    </row>
    <row r="30" spans="2:3" ht="12.75">
      <c r="B30" s="95" t="s">
        <v>78</v>
      </c>
      <c r="C30" s="96"/>
    </row>
    <row r="31" spans="2:3" ht="12.75">
      <c r="B31" s="9" t="s">
        <v>36</v>
      </c>
      <c r="C31" s="57">
        <f>SUM(C10,E10)</f>
        <v>129</v>
      </c>
    </row>
    <row r="32" spans="2:3" ht="12.75">
      <c r="B32" s="9" t="s">
        <v>37</v>
      </c>
      <c r="C32" s="57">
        <f>SUM(C11,)</f>
        <v>10</v>
      </c>
    </row>
    <row r="33" spans="2:3" ht="12.75">
      <c r="B33" s="9" t="s">
        <v>51</v>
      </c>
      <c r="C33" s="57">
        <f>SUM(E11)</f>
        <v>8</v>
      </c>
    </row>
    <row r="34" spans="2:3" ht="12.75">
      <c r="B34" s="9" t="s">
        <v>38</v>
      </c>
      <c r="C34" s="57">
        <f>SUM(C13)</f>
        <v>85</v>
      </c>
    </row>
    <row r="35" spans="2:3" ht="12.75">
      <c r="B35" s="9" t="s">
        <v>45</v>
      </c>
      <c r="C35" s="57">
        <f>SUM(E24)</f>
        <v>35</v>
      </c>
    </row>
    <row r="36" spans="2:3" ht="12.75">
      <c r="B36" s="9" t="s">
        <v>57</v>
      </c>
      <c r="C36" s="57">
        <f>SUM(E12)</f>
        <v>2</v>
      </c>
    </row>
    <row r="37" spans="2:3" ht="12.75">
      <c r="B37" s="9" t="s">
        <v>53</v>
      </c>
      <c r="C37" s="57">
        <f>SUM(E13,E26)</f>
        <v>27</v>
      </c>
    </row>
    <row r="38" spans="2:3" ht="12.75">
      <c r="B38" s="9" t="s">
        <v>39</v>
      </c>
      <c r="C38" s="57">
        <f>SUM(C14,E14,C26)</f>
        <v>136</v>
      </c>
    </row>
    <row r="39" spans="2:3" ht="12.75">
      <c r="B39" s="9" t="s">
        <v>40</v>
      </c>
      <c r="C39" s="57">
        <f>SUM(C15,E15,E27)</f>
        <v>23</v>
      </c>
    </row>
    <row r="40" spans="2:3" ht="12.75">
      <c r="B40" s="9" t="s">
        <v>41</v>
      </c>
      <c r="C40" s="57">
        <f>SUM(C16,)</f>
        <v>9</v>
      </c>
    </row>
    <row r="41" spans="2:3" ht="12.75">
      <c r="B41" s="9" t="s">
        <v>42</v>
      </c>
      <c r="C41" s="57">
        <f>SUM(C17,E16)</f>
        <v>55</v>
      </c>
    </row>
    <row r="42" spans="2:3" ht="12.75">
      <c r="B42" s="9" t="s">
        <v>43</v>
      </c>
      <c r="C42" s="57">
        <f>SUM(C18,E17,C28,E28)</f>
        <v>119</v>
      </c>
    </row>
    <row r="43" spans="2:3" ht="12.75">
      <c r="B43" s="9" t="s">
        <v>52</v>
      </c>
      <c r="C43" s="57">
        <f>SUM(E18,E25,C27)</f>
        <v>95</v>
      </c>
    </row>
    <row r="44" spans="2:3" ht="12.75">
      <c r="B44" s="9" t="s">
        <v>149</v>
      </c>
      <c r="C44" s="57">
        <f>SUM(C12,)</f>
        <v>56</v>
      </c>
    </row>
    <row r="45" spans="2:3" ht="12.75">
      <c r="B45" s="9" t="s">
        <v>150</v>
      </c>
      <c r="C45" s="57">
        <f>SUM(C24)</f>
        <v>48</v>
      </c>
    </row>
    <row r="46" spans="2:3" ht="12.75">
      <c r="B46" s="9" t="s">
        <v>168</v>
      </c>
      <c r="C46" s="57">
        <f>SUM(C25)</f>
        <v>24</v>
      </c>
    </row>
    <row r="47" spans="2:3" ht="12.75">
      <c r="B47" s="13" t="s">
        <v>46</v>
      </c>
      <c r="C47" s="14">
        <f>SUM(C31:C46)</f>
        <v>861</v>
      </c>
    </row>
    <row r="49" spans="2:3" ht="12.75">
      <c r="B49" s="32" t="s">
        <v>49</v>
      </c>
      <c r="C49" s="32">
        <f>SUM(C47:C48)</f>
        <v>861</v>
      </c>
    </row>
  </sheetData>
  <sheetProtection/>
  <mergeCells count="14">
    <mergeCell ref="B30:C30"/>
    <mergeCell ref="B9:C9"/>
    <mergeCell ref="B7:C7"/>
    <mergeCell ref="B6:C6"/>
    <mergeCell ref="B20:C20"/>
    <mergeCell ref="B21:C21"/>
    <mergeCell ref="B23:C23"/>
    <mergeCell ref="D23:E23"/>
    <mergeCell ref="B2:E2"/>
    <mergeCell ref="D9:E9"/>
    <mergeCell ref="D7:E7"/>
    <mergeCell ref="D6:E6"/>
    <mergeCell ref="D21:E21"/>
    <mergeCell ref="D20:E20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32"/>
  <sheetViews>
    <sheetView zoomScalePageLayoutView="0" workbookViewId="0" topLeftCell="A5">
      <selection activeCell="B31" sqref="B31"/>
    </sheetView>
  </sheetViews>
  <sheetFormatPr defaultColWidth="9.140625" defaultRowHeight="12.75"/>
  <cols>
    <col min="1" max="1" width="14.00390625" style="66" customWidth="1"/>
    <col min="2" max="2" width="65.57421875" style="66" bestFit="1" customWidth="1"/>
    <col min="3" max="3" width="30.140625" style="66" bestFit="1" customWidth="1"/>
    <col min="4" max="4" width="18.00390625" style="66" customWidth="1"/>
    <col min="5" max="5" width="30.421875" style="66" bestFit="1" customWidth="1"/>
    <col min="6" max="16384" width="9.140625" style="66" customWidth="1"/>
  </cols>
  <sheetData>
    <row r="1" ht="12.75"/>
    <row r="2" spans="2:6" ht="18">
      <c r="B2" s="99" t="s">
        <v>148</v>
      </c>
      <c r="C2" s="99"/>
      <c r="D2" s="99"/>
      <c r="E2" s="99"/>
      <c r="F2" s="65"/>
    </row>
    <row r="3" ht="12.75"/>
    <row r="4" ht="12.75"/>
    <row r="5" ht="12.75"/>
    <row r="6" spans="2:5" ht="12.75">
      <c r="B6" s="97"/>
      <c r="C6" s="97"/>
      <c r="D6" s="97"/>
      <c r="E6" s="97"/>
    </row>
    <row r="7" spans="2:5" ht="12.75">
      <c r="B7" s="98" t="s">
        <v>145</v>
      </c>
      <c r="C7" s="98"/>
      <c r="D7" s="98"/>
      <c r="E7" s="98"/>
    </row>
    <row r="8" spans="2:5" ht="12.75">
      <c r="B8" s="69" t="s">
        <v>133</v>
      </c>
      <c r="C8" s="69" t="s">
        <v>134</v>
      </c>
      <c r="D8" s="69" t="s">
        <v>135</v>
      </c>
      <c r="E8" s="69" t="s">
        <v>136</v>
      </c>
    </row>
    <row r="9" spans="2:5" ht="12.75">
      <c r="B9" s="58" t="s">
        <v>139</v>
      </c>
      <c r="C9" s="58" t="s">
        <v>172</v>
      </c>
      <c r="D9" s="59">
        <v>24</v>
      </c>
      <c r="E9" s="58" t="s">
        <v>140</v>
      </c>
    </row>
    <row r="10" spans="2:5" ht="12.75">
      <c r="B10" s="63" t="s">
        <v>143</v>
      </c>
      <c r="C10" s="63" t="s">
        <v>173</v>
      </c>
      <c r="D10" s="59">
        <v>54</v>
      </c>
      <c r="E10" s="63" t="s">
        <v>140</v>
      </c>
    </row>
    <row r="11" spans="2:5" ht="12.75">
      <c r="B11" s="63" t="s">
        <v>142</v>
      </c>
      <c r="C11" s="63" t="s">
        <v>173</v>
      </c>
      <c r="D11" s="59">
        <v>38</v>
      </c>
      <c r="E11" s="63" t="s">
        <v>140</v>
      </c>
    </row>
    <row r="12" spans="2:5" ht="12.75">
      <c r="B12" s="63" t="s">
        <v>179</v>
      </c>
      <c r="C12" s="63" t="s">
        <v>174</v>
      </c>
      <c r="D12" s="59">
        <v>25</v>
      </c>
      <c r="E12" s="63" t="s">
        <v>137</v>
      </c>
    </row>
    <row r="13" spans="2:5" ht="12.75">
      <c r="B13" s="63" t="s">
        <v>180</v>
      </c>
      <c r="C13" s="63" t="s">
        <v>172</v>
      </c>
      <c r="D13" s="59">
        <v>20</v>
      </c>
      <c r="E13" s="63" t="s">
        <v>137</v>
      </c>
    </row>
    <row r="14" spans="2:5" ht="12.75">
      <c r="B14" s="63" t="s">
        <v>146</v>
      </c>
      <c r="C14" s="63" t="s">
        <v>172</v>
      </c>
      <c r="D14" s="59">
        <v>27</v>
      </c>
      <c r="E14" s="63" t="s">
        <v>137</v>
      </c>
    </row>
    <row r="15" spans="2:5" ht="12.75">
      <c r="B15" s="63" t="s">
        <v>175</v>
      </c>
      <c r="C15" s="63" t="s">
        <v>172</v>
      </c>
      <c r="D15" s="59">
        <v>42</v>
      </c>
      <c r="E15" s="63" t="s">
        <v>176</v>
      </c>
    </row>
    <row r="16" spans="2:5" ht="12.75">
      <c r="B16" s="63" t="s">
        <v>138</v>
      </c>
      <c r="C16" s="63" t="s">
        <v>177</v>
      </c>
      <c r="D16" s="59">
        <v>5</v>
      </c>
      <c r="E16" s="63" t="s">
        <v>178</v>
      </c>
    </row>
    <row r="17" spans="2:5" ht="12.75">
      <c r="B17" s="62" t="s">
        <v>144</v>
      </c>
      <c r="C17" s="57"/>
      <c r="D17" s="68">
        <f>SUM(D9:D16)</f>
        <v>235</v>
      </c>
      <c r="E17" s="57"/>
    </row>
    <row r="18" spans="2:5" ht="12.75">
      <c r="B18" s="60"/>
      <c r="C18" s="60"/>
      <c r="D18" s="61"/>
      <c r="E18" s="60"/>
    </row>
    <row r="19" spans="2:5" ht="12.75">
      <c r="B19" s="60"/>
      <c r="C19" s="60"/>
      <c r="D19" s="61"/>
      <c r="E19" s="60"/>
    </row>
    <row r="20" spans="2:5" ht="12.75">
      <c r="B20" s="70"/>
      <c r="C20" s="60"/>
      <c r="D20" s="67"/>
      <c r="E20" s="60"/>
    </row>
    <row r="24" spans="2:5" ht="12.75">
      <c r="B24" s="98" t="s">
        <v>184</v>
      </c>
      <c r="C24" s="98"/>
      <c r="D24" s="98"/>
      <c r="E24" s="98"/>
    </row>
    <row r="25" spans="2:5" ht="12.75">
      <c r="B25" s="69" t="s">
        <v>133</v>
      </c>
      <c r="C25" s="69" t="s">
        <v>134</v>
      </c>
      <c r="D25" s="69" t="s">
        <v>135</v>
      </c>
      <c r="E25" s="69" t="s">
        <v>136</v>
      </c>
    </row>
    <row r="26" spans="2:5" ht="12.75">
      <c r="B26" s="71" t="s">
        <v>139</v>
      </c>
      <c r="C26" s="58" t="s">
        <v>172</v>
      </c>
      <c r="D26" s="59">
        <v>16</v>
      </c>
      <c r="E26" s="57" t="s">
        <v>140</v>
      </c>
    </row>
    <row r="27" spans="2:5" ht="12.75">
      <c r="B27" s="57" t="s">
        <v>143</v>
      </c>
      <c r="C27" s="63" t="s">
        <v>185</v>
      </c>
      <c r="D27" s="59">
        <v>33</v>
      </c>
      <c r="E27" s="57" t="s">
        <v>140</v>
      </c>
    </row>
    <row r="28" spans="2:5" ht="12.75">
      <c r="B28" s="63" t="s">
        <v>186</v>
      </c>
      <c r="C28" s="63" t="s">
        <v>185</v>
      </c>
      <c r="D28" s="59">
        <v>43</v>
      </c>
      <c r="E28" s="57" t="s">
        <v>140</v>
      </c>
    </row>
    <row r="29" spans="2:5" ht="12.75">
      <c r="B29" s="63" t="s">
        <v>141</v>
      </c>
      <c r="C29" s="63" t="s">
        <v>185</v>
      </c>
      <c r="D29" s="59">
        <v>24</v>
      </c>
      <c r="E29" s="63" t="s">
        <v>140</v>
      </c>
    </row>
    <row r="30" spans="2:5" ht="12.75">
      <c r="B30" s="63" t="s">
        <v>141</v>
      </c>
      <c r="C30" s="58" t="s">
        <v>185</v>
      </c>
      <c r="D30" s="59">
        <v>29</v>
      </c>
      <c r="E30" s="63" t="s">
        <v>187</v>
      </c>
    </row>
    <row r="31" spans="2:5" ht="12.75">
      <c r="B31" s="63" t="s">
        <v>188</v>
      </c>
      <c r="C31" s="58" t="s">
        <v>177</v>
      </c>
      <c r="D31" s="59">
        <v>5</v>
      </c>
      <c r="E31" s="63" t="s">
        <v>178</v>
      </c>
    </row>
    <row r="32" spans="2:5" ht="12.75">
      <c r="B32" s="62" t="s">
        <v>144</v>
      </c>
      <c r="C32" s="57"/>
      <c r="D32" s="68">
        <f>SUM(D26:D31)</f>
        <v>150</v>
      </c>
      <c r="E32" s="57"/>
    </row>
  </sheetData>
  <sheetProtection/>
  <mergeCells count="4">
    <mergeCell ref="B6:E6"/>
    <mergeCell ref="B7:E7"/>
    <mergeCell ref="B24:E24"/>
    <mergeCell ref="B2:E2"/>
  </mergeCells>
  <printOptions/>
  <pageMargins left="0.66" right="0.787401575" top="0.9" bottom="0.984251969" header="0.492125985" footer="0.49212598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19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13.8515625" style="0" customWidth="1"/>
    <col min="2" max="2" width="59.57421875" style="0" bestFit="1" customWidth="1"/>
    <col min="3" max="3" width="30.140625" style="0" bestFit="1" customWidth="1"/>
    <col min="4" max="4" width="19.00390625" style="0" bestFit="1" customWidth="1"/>
    <col min="5" max="5" width="88.8515625" style="0" bestFit="1" customWidth="1"/>
  </cols>
  <sheetData>
    <row r="2" spans="2:6" ht="18">
      <c r="B2" s="93" t="s">
        <v>181</v>
      </c>
      <c r="C2" s="93"/>
      <c r="D2" s="93"/>
      <c r="E2" s="93"/>
      <c r="F2" s="34"/>
    </row>
    <row r="6" spans="2:5" ht="12.75">
      <c r="B6" s="95" t="s">
        <v>182</v>
      </c>
      <c r="C6" s="100"/>
      <c r="D6" s="100"/>
      <c r="E6" s="101"/>
    </row>
    <row r="7" spans="2:5" ht="12.75">
      <c r="B7" s="31" t="s">
        <v>147</v>
      </c>
      <c r="C7" s="31" t="s">
        <v>134</v>
      </c>
      <c r="D7" s="31" t="s">
        <v>135</v>
      </c>
      <c r="E7" s="31" t="s">
        <v>136</v>
      </c>
    </row>
    <row r="8" spans="2:5" ht="12.75">
      <c r="B8" s="58" t="s">
        <v>183</v>
      </c>
      <c r="C8" s="58" t="s">
        <v>185</v>
      </c>
      <c r="D8" s="59">
        <v>315</v>
      </c>
      <c r="E8" s="57" t="s">
        <v>36</v>
      </c>
    </row>
    <row r="9" spans="2:5" ht="12.75">
      <c r="B9" s="58" t="s">
        <v>189</v>
      </c>
      <c r="C9" s="58" t="s">
        <v>174</v>
      </c>
      <c r="D9" s="59">
        <v>382</v>
      </c>
      <c r="E9" s="63" t="s">
        <v>190</v>
      </c>
    </row>
    <row r="10" spans="2:5" ht="12.75">
      <c r="B10" s="58" t="s">
        <v>191</v>
      </c>
      <c r="C10" s="58" t="s">
        <v>185</v>
      </c>
      <c r="D10" s="59">
        <v>291</v>
      </c>
      <c r="E10" s="63" t="s">
        <v>202</v>
      </c>
    </row>
    <row r="11" spans="2:5" ht="12.75">
      <c r="B11" s="58" t="s">
        <v>192</v>
      </c>
      <c r="C11" s="58" t="s">
        <v>172</v>
      </c>
      <c r="D11" s="59">
        <v>137</v>
      </c>
      <c r="E11" s="63" t="s">
        <v>203</v>
      </c>
    </row>
    <row r="12" spans="2:5" ht="12.75">
      <c r="B12" s="58" t="s">
        <v>193</v>
      </c>
      <c r="C12" s="58" t="s">
        <v>172</v>
      </c>
      <c r="D12" s="59">
        <v>267</v>
      </c>
      <c r="E12" s="63" t="s">
        <v>204</v>
      </c>
    </row>
    <row r="13" spans="2:5" ht="12.75">
      <c r="B13" s="63" t="s">
        <v>194</v>
      </c>
      <c r="C13" s="63" t="s">
        <v>195</v>
      </c>
      <c r="D13" s="64">
        <v>139</v>
      </c>
      <c r="E13" s="63" t="s">
        <v>205</v>
      </c>
    </row>
    <row r="14" spans="2:5" ht="12.75">
      <c r="B14" s="58" t="s">
        <v>196</v>
      </c>
      <c r="C14" s="58" t="s">
        <v>177</v>
      </c>
      <c r="D14" s="64">
        <v>239</v>
      </c>
      <c r="E14" s="63" t="s">
        <v>206</v>
      </c>
    </row>
    <row r="15" spans="2:5" ht="12.75">
      <c r="B15" s="58" t="s">
        <v>197</v>
      </c>
      <c r="C15" s="58" t="s">
        <v>185</v>
      </c>
      <c r="D15" s="64">
        <v>358</v>
      </c>
      <c r="E15" s="63" t="s">
        <v>207</v>
      </c>
    </row>
    <row r="16" spans="2:5" ht="12.75">
      <c r="B16" s="58" t="s">
        <v>198</v>
      </c>
      <c r="C16" s="58" t="s">
        <v>172</v>
      </c>
      <c r="D16" s="64">
        <v>359</v>
      </c>
      <c r="E16" s="63" t="s">
        <v>208</v>
      </c>
    </row>
    <row r="17" spans="2:5" ht="12.75">
      <c r="B17" s="58" t="s">
        <v>199</v>
      </c>
      <c r="C17" s="58" t="s">
        <v>172</v>
      </c>
      <c r="D17" s="64">
        <v>218</v>
      </c>
      <c r="E17" s="63" t="s">
        <v>209</v>
      </c>
    </row>
    <row r="18" spans="2:5" ht="12.75">
      <c r="B18" s="58" t="s">
        <v>200</v>
      </c>
      <c r="C18" s="58" t="s">
        <v>172</v>
      </c>
      <c r="D18" s="64">
        <v>183</v>
      </c>
      <c r="E18" s="63" t="s">
        <v>201</v>
      </c>
    </row>
    <row r="19" spans="2:5" ht="12.75">
      <c r="B19" s="72" t="s">
        <v>46</v>
      </c>
      <c r="C19" s="23"/>
      <c r="D19" s="14">
        <f>SUM(D8:D18)</f>
        <v>2888</v>
      </c>
      <c r="E19" s="23"/>
    </row>
  </sheetData>
  <sheetProtection/>
  <mergeCells count="2">
    <mergeCell ref="B6:E6"/>
    <mergeCell ref="B2:E2"/>
  </mergeCells>
  <printOptions/>
  <pageMargins left="0.31" right="0.16" top="0.56" bottom="0.79" header="0.29" footer="0.49212598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B1">
      <selection activeCell="F6" sqref="F6"/>
    </sheetView>
  </sheetViews>
  <sheetFormatPr defaultColWidth="9.140625" defaultRowHeight="12.75"/>
  <cols>
    <col min="1" max="1" width="10.00390625" style="0" hidden="1" customWidth="1"/>
    <col min="2" max="2" width="13.57421875" style="0" customWidth="1"/>
    <col min="3" max="3" width="14.28125" style="5" bestFit="1" customWidth="1"/>
    <col min="4" max="4" width="0.13671875" style="0" hidden="1" customWidth="1"/>
    <col min="5" max="5" width="61.00390625" style="0" bestFit="1" customWidth="1"/>
    <col min="6" max="6" width="27.00390625" style="0" bestFit="1" customWidth="1"/>
    <col min="7" max="7" width="12.7109375" style="0" bestFit="1" customWidth="1"/>
  </cols>
  <sheetData>
    <row r="1" ht="12.75">
      <c r="C1"/>
    </row>
    <row r="2" spans="2:7" ht="18">
      <c r="B2" s="34"/>
      <c r="C2" s="93" t="s">
        <v>158</v>
      </c>
      <c r="D2" s="93"/>
      <c r="E2" s="93"/>
      <c r="F2" s="93"/>
      <c r="G2" s="93"/>
    </row>
    <row r="3" ht="12.75">
      <c r="C3"/>
    </row>
    <row r="4" ht="12.75">
      <c r="C4"/>
    </row>
    <row r="5" ht="12.75">
      <c r="C5"/>
    </row>
    <row r="6" spans="1:7" ht="12.75">
      <c r="A6" s="4" t="s">
        <v>65</v>
      </c>
      <c r="C6" s="27" t="s">
        <v>61</v>
      </c>
      <c r="D6" s="27"/>
      <c r="E6" s="27" t="s">
        <v>62</v>
      </c>
      <c r="F6" s="35" t="s">
        <v>215</v>
      </c>
      <c r="G6" s="36"/>
    </row>
    <row r="7" spans="1:7" ht="12.75">
      <c r="A7" s="4" t="s">
        <v>66</v>
      </c>
      <c r="C7" s="27"/>
      <c r="D7" s="27"/>
      <c r="E7" s="27"/>
      <c r="F7" s="27" t="s">
        <v>63</v>
      </c>
      <c r="G7" s="27" t="s">
        <v>64</v>
      </c>
    </row>
    <row r="8" spans="1:7" ht="12.75">
      <c r="A8" s="4"/>
      <c r="C8" s="73" t="s">
        <v>67</v>
      </c>
      <c r="D8" s="74"/>
      <c r="E8" s="75" t="s">
        <v>210</v>
      </c>
      <c r="F8" s="74">
        <v>50</v>
      </c>
      <c r="G8" s="74"/>
    </row>
    <row r="9" spans="1:7" ht="12.75">
      <c r="A9" s="4"/>
      <c r="C9" s="74" t="s">
        <v>67</v>
      </c>
      <c r="D9" s="39"/>
      <c r="E9" s="76" t="s">
        <v>211</v>
      </c>
      <c r="F9" s="77">
        <v>55</v>
      </c>
      <c r="G9" s="74"/>
    </row>
    <row r="10" spans="1:7" ht="12.75">
      <c r="A10" s="4"/>
      <c r="C10" s="74" t="s">
        <v>67</v>
      </c>
      <c r="D10" s="39"/>
      <c r="E10" s="39" t="s">
        <v>122</v>
      </c>
      <c r="F10" s="77"/>
      <c r="G10" s="74">
        <v>23</v>
      </c>
    </row>
    <row r="11" spans="1:7" ht="12.75">
      <c r="A11" s="4"/>
      <c r="C11" s="74" t="s">
        <v>67</v>
      </c>
      <c r="D11" s="39"/>
      <c r="E11" s="39" t="s">
        <v>68</v>
      </c>
      <c r="F11" s="74">
        <v>24</v>
      </c>
      <c r="G11" s="74"/>
    </row>
    <row r="12" spans="1:7" ht="12.75">
      <c r="A12">
        <v>40014010</v>
      </c>
      <c r="C12" s="74" t="s">
        <v>67</v>
      </c>
      <c r="D12" s="39"/>
      <c r="E12" s="39" t="s">
        <v>69</v>
      </c>
      <c r="F12" s="74">
        <v>26</v>
      </c>
      <c r="G12" s="74"/>
    </row>
    <row r="13" spans="1:7" ht="12.75">
      <c r="A13">
        <v>40014010</v>
      </c>
      <c r="C13" s="74" t="s">
        <v>67</v>
      </c>
      <c r="D13" s="39"/>
      <c r="E13" s="39" t="s">
        <v>72</v>
      </c>
      <c r="F13" s="74">
        <v>30</v>
      </c>
      <c r="G13" s="74"/>
    </row>
    <row r="14" spans="3:7" ht="12.75">
      <c r="C14" s="74" t="s">
        <v>67</v>
      </c>
      <c r="D14" s="39"/>
      <c r="E14" s="76" t="s">
        <v>213</v>
      </c>
      <c r="F14" s="77">
        <v>30</v>
      </c>
      <c r="G14" s="74"/>
    </row>
    <row r="15" spans="1:7" ht="12.75">
      <c r="A15">
        <v>40014010</v>
      </c>
      <c r="C15" s="74" t="s">
        <v>67</v>
      </c>
      <c r="D15" s="39"/>
      <c r="E15" s="76" t="s">
        <v>212</v>
      </c>
      <c r="F15" s="77"/>
      <c r="G15" s="74">
        <v>11</v>
      </c>
    </row>
    <row r="16" spans="1:7" ht="12.75">
      <c r="A16">
        <v>40014010</v>
      </c>
      <c r="C16" s="73" t="s">
        <v>67</v>
      </c>
      <c r="D16" s="39"/>
      <c r="E16" s="76" t="s">
        <v>214</v>
      </c>
      <c r="F16" s="77">
        <v>11</v>
      </c>
      <c r="G16" s="74"/>
    </row>
    <row r="17" spans="1:7" ht="12.75">
      <c r="A17">
        <v>40014010</v>
      </c>
      <c r="C17" s="74" t="s">
        <v>67</v>
      </c>
      <c r="D17" s="39"/>
      <c r="E17" s="39" t="s">
        <v>76</v>
      </c>
      <c r="F17" s="74">
        <v>86</v>
      </c>
      <c r="G17" s="78"/>
    </row>
    <row r="18" spans="1:7" ht="12.75">
      <c r="A18">
        <v>40014010</v>
      </c>
      <c r="C18" s="74" t="s">
        <v>67</v>
      </c>
      <c r="D18" s="39"/>
      <c r="E18" s="39" t="s">
        <v>75</v>
      </c>
      <c r="F18" s="74">
        <v>44</v>
      </c>
      <c r="G18" s="74"/>
    </row>
    <row r="19" spans="3:7" ht="12.75">
      <c r="C19" s="74" t="s">
        <v>67</v>
      </c>
      <c r="D19" s="39"/>
      <c r="E19" s="39" t="s">
        <v>77</v>
      </c>
      <c r="F19" s="74">
        <v>12</v>
      </c>
      <c r="G19" s="74"/>
    </row>
    <row r="20" spans="1:7" ht="12.75">
      <c r="A20">
        <v>40014010</v>
      </c>
      <c r="C20" s="74" t="s">
        <v>67</v>
      </c>
      <c r="D20" s="77">
        <v>15</v>
      </c>
      <c r="E20" s="39" t="s">
        <v>124</v>
      </c>
      <c r="F20" s="77">
        <v>35</v>
      </c>
      <c r="G20" s="74"/>
    </row>
    <row r="21" spans="1:7" ht="12.75">
      <c r="A21">
        <v>40014010</v>
      </c>
      <c r="C21" s="74" t="s">
        <v>67</v>
      </c>
      <c r="D21" s="39"/>
      <c r="E21" s="39" t="s">
        <v>71</v>
      </c>
      <c r="F21" s="74">
        <v>47</v>
      </c>
      <c r="G21" s="74"/>
    </row>
    <row r="22" spans="3:7" ht="12.75">
      <c r="C22" s="74" t="s">
        <v>67</v>
      </c>
      <c r="D22" s="39"/>
      <c r="E22" s="39" t="s">
        <v>74</v>
      </c>
      <c r="F22" s="74">
        <v>23</v>
      </c>
      <c r="G22" s="74"/>
    </row>
    <row r="23" spans="1:7" ht="12.75">
      <c r="A23">
        <v>40014010</v>
      </c>
      <c r="C23" s="74" t="s">
        <v>67</v>
      </c>
      <c r="D23" s="39"/>
      <c r="E23" s="39" t="s">
        <v>73</v>
      </c>
      <c r="F23" s="74">
        <v>55</v>
      </c>
      <c r="G23" s="74"/>
    </row>
    <row r="24" spans="1:7" ht="12.75">
      <c r="A24">
        <v>40014010</v>
      </c>
      <c r="C24" s="74" t="s">
        <v>67</v>
      </c>
      <c r="D24" s="39"/>
      <c r="E24" s="39" t="s">
        <v>70</v>
      </c>
      <c r="F24" s="74">
        <v>43</v>
      </c>
      <c r="G24" s="74"/>
    </row>
    <row r="25" spans="1:7" ht="12.75">
      <c r="A25">
        <v>40014010</v>
      </c>
      <c r="C25" s="74" t="s">
        <v>67</v>
      </c>
      <c r="D25" s="39"/>
      <c r="E25" s="39" t="s">
        <v>123</v>
      </c>
      <c r="F25" s="74"/>
      <c r="G25" s="74">
        <v>40</v>
      </c>
    </row>
    <row r="26" spans="3:7" ht="12.75">
      <c r="C26" s="95" t="s">
        <v>46</v>
      </c>
      <c r="D26" s="102"/>
      <c r="E26" s="96"/>
      <c r="F26" s="14">
        <f>SUM(F8:F25)</f>
        <v>571</v>
      </c>
      <c r="G26" s="14">
        <f>SUM(G8:G25)</f>
        <v>74</v>
      </c>
    </row>
  </sheetData>
  <sheetProtection/>
  <mergeCells count="2">
    <mergeCell ref="C26:E26"/>
    <mergeCell ref="C2:G2"/>
  </mergeCells>
  <printOptions/>
  <pageMargins left="0.787401575" right="0.16" top="0.69" bottom="1.19" header="0.3" footer="0.49212598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Kille®Soft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</dc:creator>
  <cp:keywords/>
  <dc:description/>
  <cp:lastModifiedBy>Angelo Andre Marafon</cp:lastModifiedBy>
  <cp:lastPrinted>2015-08-26T13:41:03Z</cp:lastPrinted>
  <dcterms:created xsi:type="dcterms:W3CDTF">2010-05-13T17:10:31Z</dcterms:created>
  <dcterms:modified xsi:type="dcterms:W3CDTF">2015-11-26T18:02:55Z</dcterms:modified>
  <cp:category/>
  <cp:version/>
  <cp:contentType/>
  <cp:contentStatus/>
</cp:coreProperties>
</file>